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0\compras-sma\LICITAÇÕES 2024\CONCORRÊNCIA ELETRÔNICA 2024\CONCORRÊNCIA ELETRÔNICA 02-2024 - PRESTAÇÃO DE SERVIÇOS DE LIMPEZA PÚBLICA\Retificação - EDITAL CONCORRÊNCIA 02-2024\"/>
    </mc:Choice>
  </mc:AlternateContent>
  <xr:revisionPtr revIDLastSave="0" documentId="8_{783837B9-EF07-4E64-8FD9-13FF556A60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UAL" sheetId="2" r:id="rId1"/>
  </sheets>
  <definedNames>
    <definedName name="_xlnm.Print_Area" localSheetId="0">ANUAL!$A$1:$I$44</definedName>
    <definedName name="_xlnm.Print_Titles" localSheetId="0">ANUAL!$1:$8</definedName>
  </definedNames>
  <calcPr calcId="191029"/>
</workbook>
</file>

<file path=xl/calcChain.xml><?xml version="1.0" encoding="utf-8"?>
<calcChain xmlns="http://schemas.openxmlformats.org/spreadsheetml/2006/main">
  <c r="G29" i="2" l="1"/>
  <c r="G28" i="2"/>
  <c r="G27" i="2"/>
  <c r="G26" i="2"/>
  <c r="G25" i="2"/>
  <c r="G23" i="2"/>
  <c r="G18" i="2"/>
  <c r="G13" i="2"/>
  <c r="I8" i="2"/>
  <c r="A8" i="2"/>
  <c r="I6" i="2"/>
  <c r="A3" i="2"/>
  <c r="A2" i="2"/>
  <c r="H23" i="2" l="1"/>
  <c r="I23" i="2" s="1"/>
  <c r="H13" i="2"/>
  <c r="I13" i="2" s="1"/>
  <c r="I10" i="2" s="1"/>
  <c r="M13" i="2"/>
  <c r="G24" i="2"/>
  <c r="H24" i="2" s="1"/>
  <c r="I24" i="2" s="1"/>
  <c r="M18" i="2"/>
  <c r="H18" i="2"/>
  <c r="I18" i="2" s="1"/>
  <c r="M25" i="2"/>
  <c r="H25" i="2"/>
  <c r="I25" i="2" s="1"/>
  <c r="M26" i="2"/>
  <c r="H26" i="2"/>
  <c r="I26" i="2" s="1"/>
  <c r="M27" i="2"/>
  <c r="H27" i="2"/>
  <c r="I27" i="2" s="1"/>
  <c r="I20" i="2"/>
  <c r="H28" i="2"/>
  <c r="I28" i="2" s="1"/>
  <c r="M28" i="2"/>
  <c r="M29" i="2"/>
  <c r="H29" i="2"/>
  <c r="I29" i="2" s="1"/>
  <c r="M23" i="2"/>
  <c r="M31" i="2" l="1"/>
  <c r="M24" i="2"/>
  <c r="I15" i="2"/>
  <c r="I31" i="2" s="1"/>
  <c r="K29" i="2" s="1"/>
  <c r="K26" i="2" l="1"/>
  <c r="K28" i="2"/>
  <c r="K13" i="2"/>
  <c r="K31" i="2" s="1"/>
  <c r="K23" i="2"/>
  <c r="K18" i="2"/>
  <c r="K24" i="2"/>
  <c r="K27" i="2"/>
  <c r="K25" i="2"/>
</calcChain>
</file>

<file path=xl/sharedStrings.xml><?xml version="1.0" encoding="utf-8"?>
<sst xmlns="http://schemas.openxmlformats.org/spreadsheetml/2006/main" count="96" uniqueCount="60">
  <si>
    <t>PREFEITURA MUNICIPAL DE JOÃO MONLEVADE</t>
  </si>
  <si>
    <t>SECRETARIA MUNICIPAL DE SERVIÇOS URBANOS</t>
  </si>
  <si>
    <t>ANEXO III - PLANILHA ORÇAMENTÁRIA DOS SERVIÇOS (ANUAL)</t>
  </si>
  <si>
    <t xml:space="preserve">EDITAL DE CONCORRENCIA PÚBLICA Nº </t>
  </si>
  <si>
    <t>REFERÊNCIAS DE PREÇOS: TABELAS SINAPI SETEMBRO/2024 (ONERADA), SEINFRA (SETOP) - REGIÃO CENTRAL  AGOSTO/2023 – (SEM DESONERAÇÃO),  SUDECAP: JULHO/2024 (ONERADA)</t>
  </si>
  <si>
    <t>BDI ADOTADO:</t>
  </si>
  <si>
    <t>ITEM 01 - ADMINISTRÇÃO LOCAL</t>
  </si>
  <si>
    <t>ITEM</t>
  </si>
  <si>
    <t>CÓDIGO</t>
  </si>
  <si>
    <t>FONTE</t>
  </si>
  <si>
    <t>DESCRIÇÃO DOS SERVIÇOS</t>
  </si>
  <si>
    <t>UNID</t>
  </si>
  <si>
    <t>QUANT.</t>
  </si>
  <si>
    <t>PREÇO UNIT. SEM BDI</t>
  </si>
  <si>
    <t>PREÇO UNIT. COM BDI</t>
  </si>
  <si>
    <t>PREÇO TOTAL</t>
  </si>
  <si>
    <t>1.1</t>
  </si>
  <si>
    <t>ADMINISTRAÇÃO LOCAL DOS SERVIÇOS</t>
  </si>
  <si>
    <t>CPU 01</t>
  </si>
  <si>
    <t>ACORDÃO 2622/2013 TCU</t>
  </si>
  <si>
    <t>CANTEIRO E ADMINISTRAÇÃO DOS SERVIÇOS/OBRAS (ADMINISTRAÇÃO LOCAL CONFORME ACÓRDÃO Nº 2622/2013 - TCU - PLENÁRIO, TAXA PARA INFRAESTRUTURA)</t>
  </si>
  <si>
    <t>MÊS</t>
  </si>
  <si>
    <t>ITEM 02 - SERVIÇOS DE VARRIÇÃO MANUAL</t>
  </si>
  <si>
    <t>2.1</t>
  </si>
  <si>
    <t>PRESTAÇÃO DE SERVIÇOS DE LIMPEZA URBANA</t>
  </si>
  <si>
    <t>CPU 02</t>
  </si>
  <si>
    <t>MERCADO</t>
  </si>
  <si>
    <t>EXECUÇÃO DE VARRIÇÃO MANUAL DE RUAS, SARJETAS, PASSEIOS, PRAÇAS, JARDINS, LOGRADOUROS PÚBLICOS ENTRE OUTROS, INCLUSIVE ACONDICIONAMENTO EM SACOS  PLÁSTICOS DE 100L BIODEGRADÁVEL, COLETA E TRANSPORTE PARA O DESTINO FINAL E DESCARGA.</t>
  </si>
  <si>
    <t>M2</t>
  </si>
  <si>
    <t>ITEM 03 - SERVIÇOS DE LIMPEZA URBANA</t>
  </si>
  <si>
    <t>3.1</t>
  </si>
  <si>
    <t>CPU 03</t>
  </si>
  <si>
    <t>EXECUÇÃO DE CAPINA MANUAL EM LOGRADOUROS COM E SEM PAVIMENTO DE RUAS, SARJETAS, PASSEIOS, LOGRADOUROS  PÚBLICOS ENTRE OUTROS, INCLUSIVE ACONDICIONAMENTO EM SACOS PLÁSTICOS DE 100L BIODEGRADÁVEL, INCLUSIVE LIMPEZA, CARGA MANUAL E  TRANSPORTE DOS RESIDUOS GERADOS PARA DESTINAÇÃO FINAL E DESCARGA.</t>
  </si>
  <si>
    <t>3.2</t>
  </si>
  <si>
    <t>CPU 04</t>
  </si>
  <si>
    <t>EXECUÇÃO DE CAPINA MECANIZADA EM LOGRADOUROS COM E SEM PAVIMENTO, DE RUAS, SARJETAS, PASSEIOS, LOGRADOUROS  PÚBLICOS ENTRE OUTROS, INCLUSIVE ACONDICIONAMENTO EM SACOS PLÁSTICOS DE 100L BIODEGRADÁVEL, INCLUSIVE LIMPEZA, CARGA MANUAL E  TRANSPORTE DOS RESIDUOS GERADOS PARA DESTINAÇÃO FINAL E DESCARGA.</t>
  </si>
  <si>
    <t>3.3</t>
  </si>
  <si>
    <t>CPU 05</t>
  </si>
  <si>
    <t>EXECUÇÃO DE LIMPEZA E RASPAGEM MANUAL DE GUIAS E SARJETAS EM LOGRADOUROS COM E SEM PAVIMENTO, DE RUAS, SARJETAS, PASSEIOS, LOGRADOUROS  PÚBLICOS ENTRE OUTROS, INCLUSIVE ACONDICIONAMENTO EM SACOS PLÁSTICOS DE 100L BIODEGRADÁVEL, INCLUSIVE LIMPEZA, CARGA MANUAL E  TRANSPORTE DOS RESIDUOS GERADOS PARA DESTINAÇÃO FINAL E DESCARGA.</t>
  </si>
  <si>
    <t>3.4</t>
  </si>
  <si>
    <t>CPU 06</t>
  </si>
  <si>
    <t>EXECUÇÃO DE ROÇADA MANUAL EM RUAS, BORDAS DE CÓRREGOS, PRAÇAS, LOGRADOUROS PÚBLICOS ENTRE OUTROS, INCLUSIVE ACONDICIONAMENTO EM SACOS PLÁSTICOS DE 100L BIODEGRADÁVEL, COLETA, TRANSPORTE PARA O DESTINO FINAL E DESCARGA.</t>
  </si>
  <si>
    <t>3.5</t>
  </si>
  <si>
    <t>CPU 07</t>
  </si>
  <si>
    <t>EXECUÇÃO DE ROÇADA MECÂNIZADA EM RUAS, BORDAS DE CÓRREGOS, PRAÇAS, LOGRADOUROS  PÚBLICOS ENTRE OUTROS, INCLUSIVE ACONDICIONAMENTO EM SACOS PLÁSTICOS DE 100L BIODEGRADÁVEL, COLETA, TRANSPORTE PARA O DESTINO FINAL E DESCARGA.</t>
  </si>
  <si>
    <t>3.6</t>
  </si>
  <si>
    <t>CPU 08</t>
  </si>
  <si>
    <t>EXECUÇÃO DE LIMPEZA E DESOBSTRUÇÃO DE BOCAS DE LOBO/BUEIROS/RALOS, INCLUSIVE ACONDICIONAMENTO EM SACOS PLÁSTICOS DE 100L BIODEGRADÁVEL, COLETA, TRANSPORTE PARA O DESTINO FINAL E DESCARGA.</t>
  </si>
  <si>
    <t>UNID.</t>
  </si>
  <si>
    <t>3.7</t>
  </si>
  <si>
    <t>CPU 09</t>
  </si>
  <si>
    <t>EXECUÇÃO DE PINTURA DE MEIO FIO, COM CAL HIDRATADO, INCLUSIVE ADIÇÃO E FIXADOR (MANUAL E/OU MECANIZADA)</t>
  </si>
  <si>
    <t>TOTAL GERAL DOS SERVIÇOS PARA A LIMPEZA URBANA (ANUAL)</t>
  </si>
  <si>
    <t>OBS: TODOS OS INTENS INCLUEM FORNECIMENTO DE MAO DE OBRA, MATERIAIS, INSUMOS, FERRAMENTAL, EQUIPAMENTOS, COLETA E TRANSPORTE DOS MATERIAIS INERTES</t>
  </si>
  <si>
    <t>João Monlevade(MG), 01 de Outubro de 2024</t>
  </si>
  <si>
    <t>_____________________________________________________</t>
  </si>
  <si>
    <t xml:space="preserve">MARCO ANTONIO PENIDO </t>
  </si>
  <si>
    <t xml:space="preserve"> DILERMANDO  DE ARANDA LIMA</t>
  </si>
  <si>
    <t>ENGENHEIRO CIVIL</t>
  </si>
  <si>
    <t>CREA-MG 49.378/D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</si>
</sst>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7" formatCode="_-[$R$-416]\ * #,##0.00_-;\-[$R$-416]\ * #,##0.00_-;_-[$R$-416]\ * &quot;-&quot;??_-;_-@_-"/>
    <numFmt numFmtId="180" formatCode="_-[$R$-416]\ * #,##0.00000_-;\-[$R$-416]\ * #,##0.00000_-;_-[$R$-416]\ * &quot;-&quot;??_-;_-@_-"/>
  </numFmts>
  <fonts count="17">
    <font>
      <sz val="11"/>
      <color theme="1"/>
      <name val="Calibri"/>
      <charset val="134"/>
      <scheme val="minor"/>
    </font>
    <font>
      <b/>
      <sz val="16"/>
      <color theme="1"/>
      <name val="Arial"/>
      <charset val="134"/>
    </font>
    <font>
      <b/>
      <sz val="12"/>
      <name val="Arial"/>
      <charset val="134"/>
    </font>
    <font>
      <b/>
      <sz val="11"/>
      <color theme="1"/>
      <name val="Calibri"/>
      <charset val="134"/>
      <scheme val="minor"/>
    </font>
    <font>
      <b/>
      <sz val="10"/>
      <name val="Arial"/>
      <charset val="134"/>
    </font>
    <font>
      <sz val="10"/>
      <color theme="1"/>
      <name val="Arial"/>
      <charset val="134"/>
    </font>
    <font>
      <sz val="10"/>
      <name val="Arial"/>
      <charset val="134"/>
    </font>
    <font>
      <b/>
      <sz val="10"/>
      <color theme="1"/>
      <name val="Arial"/>
      <charset val="134"/>
    </font>
    <font>
      <b/>
      <sz val="12"/>
      <color theme="1"/>
      <name val="Arial"/>
      <charset val="134"/>
    </font>
    <font>
      <sz val="8"/>
      <name val="Arial"/>
      <charset val="134"/>
    </font>
    <font>
      <b/>
      <sz val="10"/>
      <color indexed="8"/>
      <name val="Arial"/>
      <charset val="134"/>
    </font>
    <font>
      <sz val="10"/>
      <color indexed="8"/>
      <name val="Arial"/>
      <charset val="134"/>
    </font>
    <font>
      <b/>
      <sz val="14"/>
      <name val="Arial"/>
      <charset val="134"/>
    </font>
    <font>
      <b/>
      <sz val="11"/>
      <name val="Arial"/>
      <charset val="134"/>
    </font>
    <font>
      <sz val="11"/>
      <color indexed="8"/>
      <name val="Calibri"/>
      <charset val="134"/>
    </font>
    <font>
      <sz val="10"/>
      <color rgb="FF000000"/>
      <name val="Times New Roman"/>
      <charset val="134"/>
    </font>
    <font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3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4">
    <xf numFmtId="0" fontId="0" fillId="0" borderId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44" fontId="14" fillId="0" borderId="0" applyFont="0" applyFill="0" applyBorder="0" applyAlignment="0" applyProtection="0"/>
    <xf numFmtId="4" fontId="6" fillId="0" borderId="32">
      <alignment vertical="justify"/>
    </xf>
    <xf numFmtId="0" fontId="6" fillId="0" borderId="0"/>
    <xf numFmtId="0" fontId="15" fillId="0" borderId="0"/>
    <xf numFmtId="0" fontId="6" fillId="0" borderId="0"/>
    <xf numFmtId="0" fontId="6" fillId="0" borderId="0"/>
    <xf numFmtId="0" fontId="9" fillId="0" borderId="0">
      <alignment vertical="center"/>
    </xf>
    <xf numFmtId="9" fontId="14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96">
    <xf numFmtId="0" fontId="0" fillId="0" borderId="0" xfId="0"/>
    <xf numFmtId="43" fontId="0" fillId="0" borderId="0" xfId="0" applyNumberFormat="1"/>
    <xf numFmtId="0" fontId="0" fillId="2" borderId="0" xfId="0" applyFill="1"/>
    <xf numFmtId="43" fontId="0" fillId="2" borderId="0" xfId="0" applyNumberFormat="1" applyFill="1"/>
    <xf numFmtId="0" fontId="4" fillId="2" borderId="4" xfId="0" applyFont="1" applyFill="1" applyBorder="1" applyAlignment="1">
      <alignment horizontal="center" vertical="center"/>
    </xf>
    <xf numFmtId="0" fontId="0" fillId="2" borderId="5" xfId="0" applyFill="1" applyBorder="1"/>
    <xf numFmtId="0" fontId="0" fillId="2" borderId="15" xfId="0" applyFill="1" applyBorder="1"/>
    <xf numFmtId="0" fontId="0" fillId="2" borderId="16" xfId="0" applyFill="1" applyBorder="1"/>
    <xf numFmtId="43" fontId="0" fillId="0" borderId="0" xfId="1" applyFont="1"/>
    <xf numFmtId="0" fontId="0" fillId="2" borderId="17" xfId="0" applyFill="1" applyBorder="1"/>
    <xf numFmtId="0" fontId="10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43" fontId="0" fillId="2" borderId="16" xfId="0" applyNumberFormat="1" applyFill="1" applyBorder="1"/>
    <xf numFmtId="0" fontId="3" fillId="2" borderId="5" xfId="0" applyFont="1" applyFill="1" applyBorder="1" applyAlignment="1">
      <alignment vertical="center"/>
    </xf>
    <xf numFmtId="0" fontId="0" fillId="5" borderId="0" xfId="0" applyFill="1"/>
    <xf numFmtId="0" fontId="4" fillId="0" borderId="30" xfId="0" applyFont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justify"/>
    </xf>
    <xf numFmtId="0" fontId="4" fillId="5" borderId="7" xfId="0" applyFont="1" applyFill="1" applyBorder="1" applyAlignment="1">
      <alignment horizontal="center" vertical="justify"/>
    </xf>
    <xf numFmtId="43" fontId="4" fillId="5" borderId="7" xfId="12" applyFont="1" applyFill="1" applyBorder="1" applyAlignment="1">
      <alignment horizontal="center" vertical="justify"/>
    </xf>
    <xf numFmtId="0" fontId="4" fillId="5" borderId="7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center" vertical="center"/>
    </xf>
    <xf numFmtId="43" fontId="4" fillId="5" borderId="7" xfId="12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justify"/>
    </xf>
    <xf numFmtId="0" fontId="6" fillId="0" borderId="7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right" vertical="center"/>
    </xf>
    <xf numFmtId="167" fontId="6" fillId="0" borderId="7" xfId="0" applyNumberFormat="1" applyFont="1" applyBorder="1" applyAlignment="1">
      <alignment horizontal="right" vertical="center" wrapText="1"/>
    </xf>
    <xf numFmtId="0" fontId="11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7" fillId="2" borderId="16" xfId="0" applyFont="1" applyFill="1" applyBorder="1" applyAlignment="1">
      <alignment horizontal="center"/>
    </xf>
    <xf numFmtId="14" fontId="4" fillId="0" borderId="8" xfId="0" applyNumberFormat="1" applyFont="1" applyBorder="1" applyAlignment="1">
      <alignment horizontal="center" vertical="center" wrapText="1"/>
    </xf>
    <xf numFmtId="10" fontId="4" fillId="0" borderId="14" xfId="0" applyNumberFormat="1" applyFont="1" applyBorder="1" applyAlignment="1">
      <alignment horizontal="center" vertical="center" wrapText="1"/>
    </xf>
    <xf numFmtId="167" fontId="8" fillId="3" borderId="31" xfId="0" applyNumberFormat="1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justify"/>
    </xf>
    <xf numFmtId="0" fontId="4" fillId="5" borderId="8" xfId="0" applyFont="1" applyFill="1" applyBorder="1" applyAlignment="1">
      <alignment horizontal="center" vertical="center"/>
    </xf>
    <xf numFmtId="167" fontId="6" fillId="0" borderId="8" xfId="0" applyNumberFormat="1" applyFont="1" applyBorder="1" applyAlignment="1">
      <alignment horizontal="right" vertical="center" wrapText="1"/>
    </xf>
    <xf numFmtId="10" fontId="0" fillId="0" borderId="0" xfId="2" applyNumberFormat="1" applyFont="1" applyAlignment="1">
      <alignment vertical="center"/>
    </xf>
    <xf numFmtId="10" fontId="0" fillId="0" borderId="0" xfId="2" applyNumberFormat="1" applyFont="1"/>
    <xf numFmtId="167" fontId="0" fillId="0" borderId="0" xfId="0" applyNumberFormat="1"/>
    <xf numFmtId="167" fontId="2" fillId="5" borderId="25" xfId="0" applyNumberFormat="1" applyFont="1" applyFill="1" applyBorder="1" applyAlignment="1">
      <alignment horizontal="center" vertical="center"/>
    </xf>
    <xf numFmtId="167" fontId="0" fillId="5" borderId="0" xfId="0" applyNumberFormat="1" applyFill="1"/>
    <xf numFmtId="180" fontId="6" fillId="0" borderId="7" xfId="0" applyNumberFormat="1" applyFont="1" applyBorder="1" applyAlignment="1">
      <alignment horizontal="right" vertical="center" wrapText="1"/>
    </xf>
    <xf numFmtId="167" fontId="0" fillId="0" borderId="0" xfId="0" applyNumberFormat="1" applyAlignment="1">
      <alignment vertical="center"/>
    </xf>
    <xf numFmtId="167" fontId="2" fillId="5" borderId="18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2" xfId="0" applyFont="1" applyBorder="1" applyAlignment="1">
      <alignment horizontal="center" vertical="justify" wrapText="1"/>
    </xf>
    <xf numFmtId="0" fontId="0" fillId="0" borderId="22" xfId="0" applyBorder="1" applyAlignment="1">
      <alignment horizontal="center" vertical="justify" wrapText="1"/>
    </xf>
    <xf numFmtId="0" fontId="0" fillId="0" borderId="13" xfId="0" applyBorder="1" applyAlignment="1">
      <alignment horizontal="center" vertical="justify" wrapText="1"/>
    </xf>
    <xf numFmtId="0" fontId="11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4" fillId="3" borderId="28" xfId="0" applyFont="1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3" fillId="5" borderId="20" xfId="0" applyFont="1" applyFill="1" applyBorder="1" applyAlignment="1">
      <alignment horizontal="center" vertical="center"/>
    </xf>
    <xf numFmtId="0" fontId="13" fillId="5" borderId="21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10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5" xfId="0" applyFont="1" applyFill="1" applyBorder="1" applyAlignment="1">
      <alignment vertical="center"/>
    </xf>
    <xf numFmtId="0" fontId="11" fillId="2" borderId="4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0" xfId="0"/>
  </cellXfs>
  <cellStyles count="14">
    <cellStyle name="Moeda 2" xfId="3" xr:uid="{00000000-0005-0000-0000-000031000000}"/>
    <cellStyle name="Normal" xfId="0" builtinId="0"/>
    <cellStyle name="Normal 10" xfId="4" xr:uid="{00000000-0005-0000-0000-000032000000}"/>
    <cellStyle name="Normal 2" xfId="5" xr:uid="{00000000-0005-0000-0000-000033000000}"/>
    <cellStyle name="Normal 2 2" xfId="6" xr:uid="{00000000-0005-0000-0000-000034000000}"/>
    <cellStyle name="Normal 3" xfId="7" xr:uid="{00000000-0005-0000-0000-000035000000}"/>
    <cellStyle name="Normal 5" xfId="8" xr:uid="{00000000-0005-0000-0000-000036000000}"/>
    <cellStyle name="Normal 6" xfId="9" xr:uid="{00000000-0005-0000-0000-000037000000}"/>
    <cellStyle name="Porcentagem" xfId="2" builtinId="5"/>
    <cellStyle name="Porcentagem 2" xfId="10" xr:uid="{00000000-0005-0000-0000-000039000000}"/>
    <cellStyle name="Porcentagem 2 2" xfId="11" xr:uid="{00000000-0005-0000-0000-00003A000000}"/>
    <cellStyle name="Separador de milhares 2" xfId="12" xr:uid="{00000000-0005-0000-0000-00003B000000}"/>
    <cellStyle name="Vírgula" xfId="1" builtinId="3"/>
    <cellStyle name="Vírgula 2 3" xfId="13" xr:uid="{00000000-0005-0000-0000-00003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130810</xdr:colOff>
      <xdr:row>0</xdr:row>
      <xdr:rowOff>113665</xdr:rowOff>
    </xdr:from>
    <xdr:to>
      <xdr:col>2</xdr:col>
      <xdr:colOff>799465</xdr:colOff>
      <xdr:row>3</xdr:row>
      <xdr:rowOff>113665</xdr:rowOff>
    </xdr:to>
    <xdr:pic>
      <xdr:nvPicPr>
        <xdr:cNvPr id="3" name="Imagem 2" descr="Logomarca Prefeitura João Monlevade sem dat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810" y="113665"/>
          <a:ext cx="1992630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4"/>
  <sheetViews>
    <sheetView tabSelected="1" view="pageBreakPreview" topLeftCell="A2" zoomScaleNormal="100" zoomScaleSheetLayoutView="100" workbookViewId="0">
      <selection activeCell="A6" sqref="A6:H6"/>
    </sheetView>
  </sheetViews>
  <sheetFormatPr defaultColWidth="9" defaultRowHeight="15"/>
  <cols>
    <col min="1" max="1" width="6" customWidth="1"/>
    <col min="2" max="2" width="13.85546875" customWidth="1"/>
    <col min="3" max="3" width="15.85546875" customWidth="1"/>
    <col min="4" max="4" width="133.28515625" customWidth="1"/>
    <col min="5" max="5" width="10.140625" customWidth="1"/>
    <col min="6" max="6" width="14" style="1" customWidth="1"/>
    <col min="7" max="7" width="16.28515625" customWidth="1"/>
    <col min="8" max="8" width="17.42578125" customWidth="1"/>
    <col min="9" max="9" width="21.85546875" customWidth="1"/>
    <col min="11" max="11" width="16.42578125" customWidth="1"/>
    <col min="13" max="13" width="19.85546875" customWidth="1"/>
    <col min="14" max="14" width="5.85546875" customWidth="1"/>
    <col min="15" max="15" width="16.42578125" customWidth="1"/>
  </cols>
  <sheetData>
    <row r="1" spans="1:13" ht="20.25">
      <c r="A1" s="47" t="s">
        <v>0</v>
      </c>
      <c r="B1" s="48"/>
      <c r="C1" s="48"/>
      <c r="D1" s="48"/>
      <c r="E1" s="48"/>
      <c r="F1" s="48"/>
      <c r="G1" s="48"/>
      <c r="H1" s="48"/>
      <c r="I1" s="49"/>
    </row>
    <row r="2" spans="1:13">
      <c r="A2" s="50" t="e">
        <f>#REF!</f>
        <v>#REF!</v>
      </c>
      <c r="B2" s="51"/>
      <c r="C2" s="51"/>
      <c r="D2" s="51"/>
      <c r="E2" s="51"/>
      <c r="F2" s="51"/>
      <c r="G2" s="51"/>
      <c r="H2" s="51"/>
      <c r="I2" s="52"/>
    </row>
    <row r="3" spans="1:13">
      <c r="A3" s="50" t="e">
        <f>#REF!</f>
        <v>#REF!</v>
      </c>
      <c r="B3" s="51"/>
      <c r="C3" s="51"/>
      <c r="D3" s="51"/>
      <c r="E3" s="51"/>
      <c r="F3" s="51"/>
      <c r="G3" s="51"/>
      <c r="H3" s="51"/>
      <c r="I3" s="52"/>
    </row>
    <row r="4" spans="1:13">
      <c r="A4" s="53"/>
      <c r="B4" s="54"/>
      <c r="C4" s="54"/>
      <c r="D4" s="54"/>
      <c r="E4" s="54"/>
      <c r="F4" s="54"/>
      <c r="G4" s="54"/>
      <c r="H4" s="54"/>
      <c r="I4" s="55"/>
    </row>
    <row r="5" spans="1:13" ht="18">
      <c r="A5" s="56" t="s">
        <v>2</v>
      </c>
      <c r="B5" s="57"/>
      <c r="C5" s="57"/>
      <c r="D5" s="57"/>
      <c r="E5" s="57"/>
      <c r="F5" s="57"/>
      <c r="G5" s="57"/>
      <c r="H5" s="57"/>
      <c r="I5" s="58"/>
    </row>
    <row r="6" spans="1:13" ht="21.75" customHeight="1">
      <c r="A6" s="59" t="s">
        <v>3</v>
      </c>
      <c r="B6" s="60"/>
      <c r="C6" s="60"/>
      <c r="D6" s="60"/>
      <c r="E6" s="60"/>
      <c r="F6" s="60"/>
      <c r="G6" s="60"/>
      <c r="H6" s="61"/>
      <c r="I6" s="33" t="e">
        <f>#REF!</f>
        <v>#REF!</v>
      </c>
    </row>
    <row r="7" spans="1:13" ht="24" customHeight="1">
      <c r="A7" s="62" t="s">
        <v>4</v>
      </c>
      <c r="B7" s="63"/>
      <c r="C7" s="63"/>
      <c r="D7" s="64"/>
      <c r="E7" s="64"/>
      <c r="F7" s="64"/>
      <c r="G7" s="64"/>
      <c r="H7" s="64"/>
      <c r="I7" s="65"/>
    </row>
    <row r="8" spans="1:13" ht="29.25" customHeight="1">
      <c r="A8" s="66" t="e">
        <f>#REF!</f>
        <v>#REF!</v>
      </c>
      <c r="B8" s="67"/>
      <c r="C8" s="67"/>
      <c r="D8" s="67"/>
      <c r="E8" s="67"/>
      <c r="F8" s="67"/>
      <c r="G8" s="68"/>
      <c r="H8" s="15" t="s">
        <v>5</v>
      </c>
      <c r="I8" s="34" t="e">
        <f>#REF!</f>
        <v>#REF!</v>
      </c>
    </row>
    <row r="9" spans="1:13" ht="12.75" customHeight="1">
      <c r="A9" s="69"/>
      <c r="B9" s="70"/>
      <c r="C9" s="70"/>
      <c r="D9" s="70"/>
      <c r="E9" s="70"/>
      <c r="F9" s="70"/>
      <c r="G9" s="70"/>
      <c r="H9" s="70"/>
      <c r="I9" s="71"/>
    </row>
    <row r="10" spans="1:13" ht="15.75">
      <c r="A10" s="72" t="s">
        <v>6</v>
      </c>
      <c r="B10" s="73"/>
      <c r="C10" s="73"/>
      <c r="D10" s="73"/>
      <c r="E10" s="73"/>
      <c r="F10" s="73"/>
      <c r="G10" s="73"/>
      <c r="H10" s="73"/>
      <c r="I10" s="35" t="e">
        <f>SUM(I13)</f>
        <v>#REF!</v>
      </c>
    </row>
    <row r="11" spans="1:13" ht="29.25" customHeight="1">
      <c r="A11" s="16" t="s">
        <v>7</v>
      </c>
      <c r="B11" s="17" t="s">
        <v>8</v>
      </c>
      <c r="C11" s="17" t="s">
        <v>9</v>
      </c>
      <c r="D11" s="17" t="s">
        <v>10</v>
      </c>
      <c r="E11" s="17" t="s">
        <v>11</v>
      </c>
      <c r="F11" s="18" t="s">
        <v>12</v>
      </c>
      <c r="G11" s="17" t="s">
        <v>13</v>
      </c>
      <c r="H11" s="17" t="s">
        <v>14</v>
      </c>
      <c r="I11" s="36" t="s">
        <v>15</v>
      </c>
    </row>
    <row r="12" spans="1:13" ht="18" customHeight="1">
      <c r="A12" s="74" t="s">
        <v>16</v>
      </c>
      <c r="B12" s="64"/>
      <c r="C12" s="75"/>
      <c r="D12" s="19" t="s">
        <v>17</v>
      </c>
      <c r="E12" s="20"/>
      <c r="F12" s="21"/>
      <c r="G12" s="20"/>
      <c r="H12" s="20"/>
      <c r="I12" s="37"/>
    </row>
    <row r="13" spans="1:13" ht="29.25" customHeight="1">
      <c r="A13" s="22" t="s">
        <v>16</v>
      </c>
      <c r="B13" s="23" t="s">
        <v>18</v>
      </c>
      <c r="C13" s="24" t="s">
        <v>19</v>
      </c>
      <c r="D13" s="25" t="s">
        <v>20</v>
      </c>
      <c r="E13" s="26" t="s">
        <v>21</v>
      </c>
      <c r="F13" s="27">
        <v>12</v>
      </c>
      <c r="G13" s="28" t="e">
        <f>#REF!</f>
        <v>#REF!</v>
      </c>
      <c r="H13" s="28" t="e">
        <f>ROUND(G13*I8+G13,2)</f>
        <v>#REF!</v>
      </c>
      <c r="I13" s="38" t="e">
        <f>ROUND(H13*F13,2)</f>
        <v>#REF!</v>
      </c>
      <c r="K13" s="39" t="e">
        <f>I13/I31</f>
        <v>#REF!</v>
      </c>
      <c r="M13" s="45" t="e">
        <f>ROUND(G13*F13,2)</f>
        <v>#REF!</v>
      </c>
    </row>
    <row r="14" spans="1:13" ht="15" customHeight="1">
      <c r="A14" s="76"/>
      <c r="B14" s="77"/>
      <c r="C14" s="77"/>
      <c r="D14" s="77"/>
      <c r="E14" s="77"/>
      <c r="F14" s="77"/>
      <c r="G14" s="77"/>
      <c r="H14" s="77"/>
      <c r="I14" s="78"/>
      <c r="K14" s="39"/>
      <c r="M14" s="40"/>
    </row>
    <row r="15" spans="1:13" ht="15.75">
      <c r="A15" s="72" t="s">
        <v>22</v>
      </c>
      <c r="B15" s="73"/>
      <c r="C15" s="73"/>
      <c r="D15" s="73"/>
      <c r="E15" s="73"/>
      <c r="F15" s="73"/>
      <c r="G15" s="73"/>
      <c r="H15" s="73"/>
      <c r="I15" s="35" t="e">
        <f>SUM(I18+I19)</f>
        <v>#REF!</v>
      </c>
      <c r="K15" s="39"/>
      <c r="M15" s="40"/>
    </row>
    <row r="16" spans="1:13" ht="30" customHeight="1">
      <c r="A16" s="16" t="s">
        <v>7</v>
      </c>
      <c r="B16" s="17" t="s">
        <v>8</v>
      </c>
      <c r="C16" s="17" t="s">
        <v>9</v>
      </c>
      <c r="D16" s="17" t="s">
        <v>10</v>
      </c>
      <c r="E16" s="17" t="s">
        <v>11</v>
      </c>
      <c r="F16" s="18" t="s">
        <v>12</v>
      </c>
      <c r="G16" s="17" t="s">
        <v>13</v>
      </c>
      <c r="H16" s="17" t="s">
        <v>14</v>
      </c>
      <c r="I16" s="36" t="s">
        <v>15</v>
      </c>
      <c r="K16" s="39"/>
      <c r="M16" s="40"/>
    </row>
    <row r="17" spans="1:15">
      <c r="A17" s="74" t="s">
        <v>23</v>
      </c>
      <c r="B17" s="64"/>
      <c r="C17" s="75"/>
      <c r="D17" s="19" t="s">
        <v>24</v>
      </c>
      <c r="E17" s="20"/>
      <c r="F17" s="21"/>
      <c r="G17" s="20"/>
      <c r="H17" s="20"/>
      <c r="I17" s="37"/>
      <c r="K17" s="39"/>
      <c r="M17" s="40"/>
    </row>
    <row r="18" spans="1:15" ht="38.25">
      <c r="A18" s="29" t="s">
        <v>23</v>
      </c>
      <c r="B18" s="23" t="s">
        <v>25</v>
      </c>
      <c r="C18" s="26" t="s">
        <v>26</v>
      </c>
      <c r="D18" s="25" t="s">
        <v>27</v>
      </c>
      <c r="E18" s="26" t="s">
        <v>28</v>
      </c>
      <c r="F18" s="27">
        <v>20900000</v>
      </c>
      <c r="G18" s="44" t="e">
        <f>#REF!</f>
        <v>#REF!</v>
      </c>
      <c r="H18" s="28" t="e">
        <f>ROUND(G18*I8+G18,2)</f>
        <v>#REF!</v>
      </c>
      <c r="I18" s="38" t="e">
        <f t="shared" ref="I18:I29" si="0">ROUND(H18*F18,2)</f>
        <v>#REF!</v>
      </c>
      <c r="K18" s="39" t="e">
        <f>I18/I31</f>
        <v>#REF!</v>
      </c>
      <c r="M18" s="45" t="e">
        <f>ROUND(G18*F18,2)</f>
        <v>#REF!</v>
      </c>
    </row>
    <row r="19" spans="1:15" ht="13.5" customHeight="1">
      <c r="A19" s="76"/>
      <c r="B19" s="77"/>
      <c r="C19" s="77"/>
      <c r="D19" s="77"/>
      <c r="E19" s="77"/>
      <c r="F19" s="77"/>
      <c r="G19" s="77"/>
      <c r="H19" s="77"/>
      <c r="I19" s="78"/>
      <c r="K19" s="39"/>
      <c r="M19" s="41"/>
    </row>
    <row r="20" spans="1:15" ht="15.75">
      <c r="A20" s="72" t="s">
        <v>29</v>
      </c>
      <c r="B20" s="73"/>
      <c r="C20" s="73"/>
      <c r="D20" s="73"/>
      <c r="E20" s="73"/>
      <c r="F20" s="73"/>
      <c r="G20" s="73"/>
      <c r="H20" s="73"/>
      <c r="I20" s="35" t="e">
        <f>SUM(I23:I29)</f>
        <v>#REF!</v>
      </c>
      <c r="K20" s="39"/>
      <c r="M20" s="41"/>
    </row>
    <row r="21" spans="1:15" ht="25.5">
      <c r="A21" s="16" t="s">
        <v>7</v>
      </c>
      <c r="B21" s="17" t="s">
        <v>8</v>
      </c>
      <c r="C21" s="17" t="s">
        <v>9</v>
      </c>
      <c r="D21" s="17" t="s">
        <v>10</v>
      </c>
      <c r="E21" s="17" t="s">
        <v>11</v>
      </c>
      <c r="F21" s="18" t="s">
        <v>12</v>
      </c>
      <c r="G21" s="17" t="s">
        <v>13</v>
      </c>
      <c r="H21" s="17" t="s">
        <v>14</v>
      </c>
      <c r="I21" s="36" t="s">
        <v>15</v>
      </c>
      <c r="K21" s="39"/>
      <c r="M21" s="41"/>
    </row>
    <row r="22" spans="1:15">
      <c r="A22" s="74" t="s">
        <v>30</v>
      </c>
      <c r="B22" s="64"/>
      <c r="C22" s="75"/>
      <c r="D22" s="19" t="s">
        <v>24</v>
      </c>
      <c r="E22" s="20"/>
      <c r="F22" s="21"/>
      <c r="G22" s="20"/>
      <c r="H22" s="20"/>
      <c r="I22" s="37"/>
      <c r="K22" s="39"/>
      <c r="M22" s="41"/>
    </row>
    <row r="23" spans="1:15" ht="45.75" customHeight="1">
      <c r="A23" s="29" t="s">
        <v>30</v>
      </c>
      <c r="B23" s="23" t="s">
        <v>31</v>
      </c>
      <c r="C23" s="26" t="s">
        <v>26</v>
      </c>
      <c r="D23" s="25" t="s">
        <v>32</v>
      </c>
      <c r="E23" s="26" t="s">
        <v>28</v>
      </c>
      <c r="F23" s="27">
        <v>596988</v>
      </c>
      <c r="G23" s="28" t="e">
        <f>#REF!</f>
        <v>#REF!</v>
      </c>
      <c r="H23" s="28" t="e">
        <f>ROUND(G23*I8+G23,2)</f>
        <v>#REF!</v>
      </c>
      <c r="I23" s="38" t="e">
        <f t="shared" ref="I23:I25" si="1">ROUND(H23*F23,2)</f>
        <v>#REF!</v>
      </c>
      <c r="K23" s="39" t="e">
        <f>I23/I31</f>
        <v>#REF!</v>
      </c>
      <c r="M23" s="45" t="e">
        <f>ROUND(G23*F23,2)</f>
        <v>#REF!</v>
      </c>
    </row>
    <row r="24" spans="1:15" ht="45.75" customHeight="1">
      <c r="A24" s="29" t="s">
        <v>33</v>
      </c>
      <c r="B24" s="23" t="s">
        <v>34</v>
      </c>
      <c r="C24" s="26" t="s">
        <v>26</v>
      </c>
      <c r="D24" s="25" t="s">
        <v>35</v>
      </c>
      <c r="E24" s="26" t="s">
        <v>28</v>
      </c>
      <c r="F24" s="27">
        <v>1193976</v>
      </c>
      <c r="G24" s="28" t="e">
        <f>#REF!</f>
        <v>#REF!</v>
      </c>
      <c r="H24" s="28" t="e">
        <f>ROUND(G24*I8+G24,2)</f>
        <v>#REF!</v>
      </c>
      <c r="I24" s="38" t="e">
        <f t="shared" si="1"/>
        <v>#REF!</v>
      </c>
      <c r="K24" s="39" t="e">
        <f>I24/I31</f>
        <v>#REF!</v>
      </c>
      <c r="M24" s="45" t="e">
        <f t="shared" ref="M24:M29" si="2">ROUND(G24*F24,2)</f>
        <v>#REF!</v>
      </c>
    </row>
    <row r="25" spans="1:15" ht="38.25">
      <c r="A25" s="29" t="s">
        <v>36</v>
      </c>
      <c r="B25" s="23" t="s">
        <v>37</v>
      </c>
      <c r="C25" s="26" t="s">
        <v>26</v>
      </c>
      <c r="D25" s="25" t="s">
        <v>38</v>
      </c>
      <c r="E25" s="30" t="s">
        <v>28</v>
      </c>
      <c r="F25" s="27">
        <v>1790964</v>
      </c>
      <c r="G25" s="28" t="e">
        <f>#REF!</f>
        <v>#REF!</v>
      </c>
      <c r="H25" s="28" t="e">
        <f>ROUND(G25*I8+G25,2)</f>
        <v>#REF!</v>
      </c>
      <c r="I25" s="38" t="e">
        <f t="shared" si="1"/>
        <v>#REF!</v>
      </c>
      <c r="K25" s="39" t="e">
        <f>I25/I31</f>
        <v>#REF!</v>
      </c>
      <c r="M25" s="45" t="e">
        <f t="shared" si="2"/>
        <v>#REF!</v>
      </c>
    </row>
    <row r="26" spans="1:15" ht="25.5">
      <c r="A26" s="29" t="s">
        <v>39</v>
      </c>
      <c r="B26" s="23" t="s">
        <v>40</v>
      </c>
      <c r="C26" s="26" t="s">
        <v>26</v>
      </c>
      <c r="D26" s="25" t="s">
        <v>41</v>
      </c>
      <c r="E26" s="30" t="s">
        <v>28</v>
      </c>
      <c r="F26" s="27">
        <v>298494</v>
      </c>
      <c r="G26" s="28" t="e">
        <f>#REF!</f>
        <v>#REF!</v>
      </c>
      <c r="H26" s="28" t="e">
        <f>ROUND(G26*I8+G26,2)</f>
        <v>#REF!</v>
      </c>
      <c r="I26" s="38" t="e">
        <f t="shared" ref="I26" si="3">ROUND(H26*F26,2)</f>
        <v>#REF!</v>
      </c>
      <c r="K26" s="39" t="e">
        <f>I26/I31</f>
        <v>#REF!</v>
      </c>
      <c r="M26" s="45" t="e">
        <f t="shared" si="2"/>
        <v>#REF!</v>
      </c>
    </row>
    <row r="27" spans="1:15" ht="25.5">
      <c r="A27" s="29" t="s">
        <v>42</v>
      </c>
      <c r="B27" s="23" t="s">
        <v>43</v>
      </c>
      <c r="C27" s="26" t="s">
        <v>26</v>
      </c>
      <c r="D27" s="25" t="s">
        <v>44</v>
      </c>
      <c r="E27" s="26" t="s">
        <v>28</v>
      </c>
      <c r="F27" s="27">
        <v>1193976</v>
      </c>
      <c r="G27" s="28" t="e">
        <f>#REF!</f>
        <v>#REF!</v>
      </c>
      <c r="H27" s="28" t="e">
        <f>ROUND(G27*I8+G27,2)</f>
        <v>#REF!</v>
      </c>
      <c r="I27" s="38" t="e">
        <f t="shared" si="0"/>
        <v>#REF!</v>
      </c>
      <c r="K27" s="39" t="e">
        <f>I27/I31</f>
        <v>#REF!</v>
      </c>
      <c r="M27" s="45" t="e">
        <f t="shared" si="2"/>
        <v>#REF!</v>
      </c>
    </row>
    <row r="28" spans="1:15" ht="25.5">
      <c r="A28" s="29" t="s">
        <v>45</v>
      </c>
      <c r="B28" s="23" t="s">
        <v>46</v>
      </c>
      <c r="C28" s="26" t="s">
        <v>26</v>
      </c>
      <c r="D28" s="25" t="s">
        <v>47</v>
      </c>
      <c r="E28" s="30" t="s">
        <v>48</v>
      </c>
      <c r="F28" s="27">
        <v>3168</v>
      </c>
      <c r="G28" s="28" t="e">
        <f>#REF!</f>
        <v>#REF!</v>
      </c>
      <c r="H28" s="28" t="e">
        <f>ROUND(G28*I8+G28,2)</f>
        <v>#REF!</v>
      </c>
      <c r="I28" s="38" t="e">
        <f t="shared" si="0"/>
        <v>#REF!</v>
      </c>
      <c r="K28" s="39" t="e">
        <f>I28/I31</f>
        <v>#REF!</v>
      </c>
      <c r="M28" s="45" t="e">
        <f t="shared" si="2"/>
        <v>#REF!</v>
      </c>
    </row>
    <row r="29" spans="1:15" ht="24" customHeight="1">
      <c r="A29" s="29" t="s">
        <v>49</v>
      </c>
      <c r="B29" s="23" t="s">
        <v>50</v>
      </c>
      <c r="C29" s="26" t="s">
        <v>26</v>
      </c>
      <c r="D29" s="25" t="s">
        <v>51</v>
      </c>
      <c r="E29" s="30" t="s">
        <v>28</v>
      </c>
      <c r="F29" s="27">
        <v>101612.53</v>
      </c>
      <c r="G29" s="28" t="e">
        <f>#REF!</f>
        <v>#REF!</v>
      </c>
      <c r="H29" s="28" t="e">
        <f>ROUND(G29*I8+G29,2)</f>
        <v>#REF!</v>
      </c>
      <c r="I29" s="38" t="e">
        <f t="shared" si="0"/>
        <v>#REF!</v>
      </c>
      <c r="K29" s="39" t="e">
        <f>I29/I31</f>
        <v>#REF!</v>
      </c>
      <c r="M29" s="45" t="e">
        <f t="shared" si="2"/>
        <v>#REF!</v>
      </c>
    </row>
    <row r="30" spans="1:15" ht="12" customHeight="1">
      <c r="A30" s="76"/>
      <c r="B30" s="77"/>
      <c r="C30" s="77"/>
      <c r="D30" s="77"/>
      <c r="E30" s="77"/>
      <c r="F30" s="77"/>
      <c r="G30" s="77"/>
      <c r="H30" s="77"/>
      <c r="I30" s="78"/>
      <c r="K30" s="39"/>
    </row>
    <row r="31" spans="1:15" ht="20.100000000000001" customHeight="1">
      <c r="A31" s="79" t="s">
        <v>52</v>
      </c>
      <c r="B31" s="80"/>
      <c r="C31" s="80"/>
      <c r="D31" s="80"/>
      <c r="E31" s="80"/>
      <c r="F31" s="80"/>
      <c r="G31" s="80"/>
      <c r="H31" s="81"/>
      <c r="I31" s="42" t="e">
        <f>SUM(I10+I15+I20)</f>
        <v>#REF!</v>
      </c>
      <c r="K31" s="39" t="e">
        <f>SUM(K12:K30)</f>
        <v>#REF!</v>
      </c>
      <c r="M31" s="46" t="e">
        <f>SUM(M12:M29)</f>
        <v>#REF!</v>
      </c>
      <c r="O31" s="8">
        <v>5045700.2</v>
      </c>
    </row>
    <row r="32" spans="1:15" s="14" customFormat="1">
      <c r="A32" s="82"/>
      <c r="B32" s="83"/>
      <c r="C32" s="83"/>
      <c r="D32" s="83"/>
      <c r="E32" s="83"/>
      <c r="F32" s="83"/>
      <c r="G32" s="83"/>
      <c r="H32" s="83"/>
      <c r="I32" s="84"/>
      <c r="K32" s="39"/>
    </row>
    <row r="33" spans="1:11" s="14" customFormat="1">
      <c r="A33" s="85" t="s">
        <v>53</v>
      </c>
      <c r="B33" s="86"/>
      <c r="C33" s="86"/>
      <c r="D33" s="86"/>
      <c r="E33" s="86"/>
      <c r="F33" s="86"/>
      <c r="G33" s="86"/>
      <c r="H33" s="86"/>
      <c r="I33" s="87"/>
      <c r="K33" s="39"/>
    </row>
    <row r="34" spans="1:11" s="14" customFormat="1">
      <c r="A34" s="10"/>
      <c r="B34" s="11"/>
      <c r="C34" s="11"/>
      <c r="D34" s="11"/>
      <c r="E34" s="11"/>
      <c r="F34" s="11"/>
      <c r="G34" s="11"/>
      <c r="H34" s="11"/>
      <c r="I34" s="13"/>
      <c r="K34" s="39"/>
    </row>
    <row r="35" spans="1:11" s="14" customFormat="1">
      <c r="A35" s="88" t="s">
        <v>54</v>
      </c>
      <c r="B35" s="89"/>
      <c r="C35" s="89"/>
      <c r="D35" s="89"/>
      <c r="E35" s="89"/>
      <c r="F35" s="89"/>
      <c r="G35" s="89"/>
      <c r="H35" s="89"/>
      <c r="I35" s="90"/>
      <c r="K35" s="39"/>
    </row>
    <row r="36" spans="1:11" s="14" customFormat="1">
      <c r="A36" s="4"/>
      <c r="B36" s="2"/>
      <c r="C36" s="2"/>
      <c r="D36" s="31"/>
      <c r="E36" s="2"/>
      <c r="F36" s="3"/>
      <c r="G36" s="2"/>
      <c r="H36" s="2"/>
      <c r="I36" s="5"/>
      <c r="K36" s="39"/>
    </row>
    <row r="37" spans="1:11" s="14" customFormat="1">
      <c r="A37" s="4"/>
      <c r="B37" s="2"/>
      <c r="C37" s="2"/>
      <c r="D37" s="31"/>
      <c r="E37" s="2"/>
      <c r="F37" s="3"/>
      <c r="G37" s="2"/>
      <c r="H37" s="2"/>
      <c r="I37" s="5"/>
      <c r="K37" s="39"/>
    </row>
    <row r="38" spans="1:11" s="14" customFormat="1">
      <c r="A38" s="4"/>
      <c r="B38" s="2"/>
      <c r="C38" s="2"/>
      <c r="D38" s="31"/>
      <c r="E38" s="2"/>
      <c r="F38" s="3"/>
      <c r="G38" s="2"/>
      <c r="H38" s="2"/>
      <c r="I38" s="5"/>
      <c r="K38" s="39"/>
    </row>
    <row r="39" spans="1:11" s="14" customFormat="1">
      <c r="A39" s="4"/>
      <c r="B39" s="2"/>
      <c r="C39" s="2"/>
      <c r="D39" s="31"/>
      <c r="E39" s="2"/>
      <c r="F39" s="3"/>
      <c r="G39" s="2"/>
      <c r="H39" s="2"/>
      <c r="I39" s="5"/>
      <c r="K39" s="43"/>
    </row>
    <row r="40" spans="1:11" s="14" customFormat="1">
      <c r="A40" s="88" t="s">
        <v>55</v>
      </c>
      <c r="B40" s="70"/>
      <c r="C40" s="70"/>
      <c r="D40" s="70"/>
      <c r="E40" s="91" t="s">
        <v>55</v>
      </c>
      <c r="F40" s="92"/>
      <c r="G40" s="92"/>
      <c r="H40" s="92"/>
      <c r="I40" s="93"/>
    </row>
    <row r="41" spans="1:11" s="14" customFormat="1">
      <c r="A41" s="88" t="s">
        <v>56</v>
      </c>
      <c r="B41" s="70"/>
      <c r="C41" s="70"/>
      <c r="D41" s="70"/>
      <c r="E41" s="91" t="s">
        <v>57</v>
      </c>
      <c r="F41" s="92"/>
      <c r="G41" s="92"/>
      <c r="H41" s="92"/>
      <c r="I41" s="93"/>
    </row>
    <row r="42" spans="1:11" s="14" customFormat="1">
      <c r="A42" s="88" t="s">
        <v>1</v>
      </c>
      <c r="B42" s="70"/>
      <c r="C42" s="70"/>
      <c r="D42" s="70"/>
      <c r="E42" s="91" t="s">
        <v>58</v>
      </c>
      <c r="F42" s="92"/>
      <c r="G42" s="92"/>
      <c r="H42" s="92"/>
      <c r="I42" s="93"/>
    </row>
    <row r="43" spans="1:11" s="14" customFormat="1">
      <c r="A43" s="94"/>
      <c r="B43" s="95"/>
      <c r="C43" s="95"/>
      <c r="D43" s="95"/>
      <c r="E43" s="91" t="s">
        <v>59</v>
      </c>
      <c r="F43" s="92"/>
      <c r="G43" s="92"/>
      <c r="H43" s="92"/>
      <c r="I43" s="93"/>
    </row>
    <row r="44" spans="1:11">
      <c r="A44" s="6"/>
      <c r="B44" s="7"/>
      <c r="C44" s="7"/>
      <c r="D44" s="32"/>
      <c r="E44" s="7"/>
      <c r="F44" s="12"/>
      <c r="G44" s="7"/>
      <c r="H44" s="7"/>
      <c r="I44" s="9"/>
    </row>
  </sheetData>
  <mergeCells count="30">
    <mergeCell ref="A42:D42"/>
    <mergeCell ref="E42:I42"/>
    <mergeCell ref="A43:D43"/>
    <mergeCell ref="E43:I43"/>
    <mergeCell ref="A33:I33"/>
    <mergeCell ref="A35:I35"/>
    <mergeCell ref="A40:D40"/>
    <mergeCell ref="E40:I40"/>
    <mergeCell ref="A41:D41"/>
    <mergeCell ref="E41:I41"/>
    <mergeCell ref="A20:H20"/>
    <mergeCell ref="A22:C22"/>
    <mergeCell ref="A30:I30"/>
    <mergeCell ref="A31:H31"/>
    <mergeCell ref="A32:I32"/>
    <mergeCell ref="A12:C12"/>
    <mergeCell ref="A14:I14"/>
    <mergeCell ref="A15:H15"/>
    <mergeCell ref="A17:C17"/>
    <mergeCell ref="A19:I19"/>
    <mergeCell ref="A6:H6"/>
    <mergeCell ref="A7:I7"/>
    <mergeCell ref="A8:G8"/>
    <mergeCell ref="A9:I9"/>
    <mergeCell ref="A10:H10"/>
    <mergeCell ref="A1:I1"/>
    <mergeCell ref="A2:I2"/>
    <mergeCell ref="A3:I3"/>
    <mergeCell ref="A4:I4"/>
    <mergeCell ref="A5:I5"/>
  </mergeCells>
  <printOptions horizontalCentered="1" verticalCentered="1"/>
  <pageMargins left="0.511811023622047" right="0.511811023622047" top="0.59055118110236204" bottom="0.196850393700787" header="0.39370078740157499" footer="0.196850393700787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ANUAL</vt:lpstr>
      <vt:lpstr>ANUAL!Area_de_impressao</vt:lpstr>
      <vt:lpstr>ANUAL!Titulos_de_impressao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PMJM</dc:creator>
  <cp:lastModifiedBy>PMJM</cp:lastModifiedBy>
  <dcterms:created xsi:type="dcterms:W3CDTF">2022-02-08T14:41:00Z</dcterms:created>
  <dcterms:modified xsi:type="dcterms:W3CDTF">2024-11-11T12:30:54Z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9DEF9F2D2A7146A396C4268775599539_12</vt:lpwstr>
  </property>
  <property fmtid="{D5CDD505-2E9C-101B-9397-08002B2CF9AE}" pid="3" name="KSOProductBuildVer">
    <vt:lpwstr>1046-12.2.0.18283</vt:lpwstr>
  </property>
</Properties>
</file>