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72.79\compras-sma\LICITAÇÕES 2020\CONCORRÊNCIAS 2020\CONCORRÊNCIA 06-2020 - INFRAESTRUTURA DIVESAS RUAS\"/>
    </mc:Choice>
  </mc:AlternateContent>
  <bookViews>
    <workbookView xWindow="0" yWindow="0" windowWidth="20400" windowHeight="7650" tabRatio="775" activeTab="1"/>
  </bookViews>
  <sheets>
    <sheet name="Capa do Projeto" sheetId="1" r:id="rId1"/>
    <sheet name="PO RUA TRÊS" sheetId="13" r:id="rId2"/>
    <sheet name="PO CAMÉLIA" sheetId="35" r:id="rId3"/>
    <sheet name="PO PASSARELA HÉLIO VENTURA" sheetId="36" r:id="rId4"/>
    <sheet name="PO ZACARIAS ASSUNÇÃO" sheetId="37" r:id="rId5"/>
    <sheet name="PO GARÇA AZUL" sheetId="38" r:id="rId6"/>
    <sheet name="PO PASSARELA ROCHA E FILHOS " sheetId="39" r:id="rId7"/>
    <sheet name="PO B ESTÂNCIA BURIAN" sheetId="40" r:id="rId8"/>
    <sheet name="PO JEQUITIBÁ" sheetId="41" r:id="rId9"/>
    <sheet name="PO MANDACARÁ" sheetId="42" r:id="rId10"/>
    <sheet name="PO ANGELIM" sheetId="43" r:id="rId11"/>
    <sheet name="PO SANTA MARIA DE ITABIRA" sheetId="44" r:id="rId12"/>
    <sheet name="PO FIRMINO NASCIMENTO PEREIRA" sheetId="45" r:id="rId13"/>
    <sheet name="PO RUA A " sheetId="53" r:id="rId14"/>
    <sheet name="PO CAMPINA VERDE" sheetId="54" r:id="rId15"/>
    <sheet name="PO PROJETADA NOVA CACHOEIRINHA " sheetId="46" r:id="rId16"/>
    <sheet name="PO BARBARA HELIODORA" sheetId="47" r:id="rId17"/>
    <sheet name="PO HORTÊNCIA, CATILEYA" sheetId="48" r:id="rId18"/>
    <sheet name="PO GETSÊMANI " sheetId="49" r:id="rId19"/>
    <sheet name="PO PROJETADA SANTO HIPOLITO" sheetId="50" r:id="rId20"/>
    <sheet name="PO B SANTO HIPOLITO" sheetId="51" r:id="rId21"/>
    <sheet name="PO EDGAR VITORIANO PAULO " sheetId="52" r:id="rId22"/>
    <sheet name="PO NETUNO" sheetId="34" r:id="rId23"/>
    <sheet name="PO GERAL" sheetId="33" r:id="rId24"/>
    <sheet name="Cronograma F.F (Projeto)" sheetId="4" r:id="rId25"/>
    <sheet name="Lista" sheetId="2" state="hidden"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0">#REF!</definedName>
    <definedName name="\a">#REF!</definedName>
    <definedName name="\c">[1]PLMUSEU!#REF!</definedName>
    <definedName name="\x">[1]PLMUSEU!#REF!</definedName>
    <definedName name="\z">[1]PLMUSEU!#REF!</definedName>
    <definedName name="_____________________pv3">#REF!</definedName>
    <definedName name="____________________Ele200502">#REF!</definedName>
    <definedName name="____________________pv3">#REF!</definedName>
    <definedName name="____________________Ser200705">#REF!</definedName>
    <definedName name="____________________Ser200712">#REF!</definedName>
    <definedName name="____________________Ser201104">#REF!</definedName>
    <definedName name="____________________TR2">#REF!</definedName>
    <definedName name="____________________TR5">#REF!</definedName>
    <definedName name="___________________Ele200502">#REF!</definedName>
    <definedName name="___________________Ele200609">#REF!</definedName>
    <definedName name="___________________pv2">#REF!</definedName>
    <definedName name="___________________pv3">#REF!</definedName>
    <definedName name="___________________Ser200506">#REF!</definedName>
    <definedName name="___________________Ser200705">#REF!</definedName>
    <definedName name="___________________Ser200712">#REF!</definedName>
    <definedName name="___________________Ser201104">#REF!</definedName>
    <definedName name="___________________TR2">#REF!</definedName>
    <definedName name="___________________TR5">#REF!</definedName>
    <definedName name="__________________Ele200502">#REF!</definedName>
    <definedName name="__________________Ele200609">#REF!</definedName>
    <definedName name="__________________pv2">#REF!</definedName>
    <definedName name="__________________pv3">#REF!</definedName>
    <definedName name="__________________Ser200506">#REF!</definedName>
    <definedName name="__________________Ser200705">#REF!</definedName>
    <definedName name="__________________Ser200712">#REF!</definedName>
    <definedName name="__________________Ser201104">#REF!</definedName>
    <definedName name="__________________TR2">#REF!</definedName>
    <definedName name="__________________TR5">#REF!</definedName>
    <definedName name="_________________Ele200502">#REF!</definedName>
    <definedName name="_________________Ele200609">#REF!</definedName>
    <definedName name="_________________pv2">#REF!</definedName>
    <definedName name="_________________pv3">#REF!</definedName>
    <definedName name="_________________Ser200506">#REF!</definedName>
    <definedName name="_________________Ser200705">#REF!</definedName>
    <definedName name="_________________Ser200712">#REF!</definedName>
    <definedName name="_________________Ser201104">#REF!</definedName>
    <definedName name="_________________TR2">#REF!</definedName>
    <definedName name="_________________TR5">#REF!</definedName>
    <definedName name="________________Ele200502">#REF!</definedName>
    <definedName name="________________Ele200609">#REF!</definedName>
    <definedName name="________________pv2">#REF!</definedName>
    <definedName name="________________pv3">#REF!</definedName>
    <definedName name="________________Ser200506">#REF!</definedName>
    <definedName name="________________Ser200705">#REF!</definedName>
    <definedName name="________________Ser200712">#REF!</definedName>
    <definedName name="________________Ser201104">#REF!</definedName>
    <definedName name="________________TR2">#REF!</definedName>
    <definedName name="________________TR5">#REF!</definedName>
    <definedName name="_______________Ele200502">#REF!</definedName>
    <definedName name="_______________Ele200609">#REF!</definedName>
    <definedName name="_______________pv2">#REF!</definedName>
    <definedName name="_______________pv3">#REF!</definedName>
    <definedName name="_______________Ser200506">#REF!</definedName>
    <definedName name="_______________Ser200705">#REF!</definedName>
    <definedName name="_______________Ser200712">#REF!</definedName>
    <definedName name="_______________Ser201104">#REF!</definedName>
    <definedName name="_______________TR2">#REF!</definedName>
    <definedName name="_______________TR5">#REF!</definedName>
    <definedName name="______________Ele200502">#REF!</definedName>
    <definedName name="______________Ele200609">#REF!</definedName>
    <definedName name="______________pv2">#REF!</definedName>
    <definedName name="______________pv3">#REF!</definedName>
    <definedName name="______________Ser200506">#REF!</definedName>
    <definedName name="______________Ser200705">#REF!</definedName>
    <definedName name="______________Ser200712">#REF!</definedName>
    <definedName name="______________Ser201104">#REF!</definedName>
    <definedName name="______________TR2">#REF!</definedName>
    <definedName name="______________TR5">#REF!</definedName>
    <definedName name="_____________Ele200502">#REF!</definedName>
    <definedName name="_____________Ele200609">#REF!</definedName>
    <definedName name="_____________pv2">#REF!</definedName>
    <definedName name="_____________pv3">#REF!</definedName>
    <definedName name="_____________REV5">#REF!</definedName>
    <definedName name="_____________Ser200506">#REF!</definedName>
    <definedName name="_____________Ser200705">#REF!</definedName>
    <definedName name="_____________Ser200712">#REF!</definedName>
    <definedName name="_____________Ser201104">#REF!</definedName>
    <definedName name="_____________TR2">#REF!</definedName>
    <definedName name="_____________TR5">#REF!</definedName>
    <definedName name="____________Ele200502">#REF!</definedName>
    <definedName name="____________Ele200609">#REF!</definedName>
    <definedName name="____________pv2">#REF!</definedName>
    <definedName name="____________pv3">#REF!</definedName>
    <definedName name="____________REV5">#REF!</definedName>
    <definedName name="____________Ser200506">#REF!</definedName>
    <definedName name="____________Ser200705">#REF!</definedName>
    <definedName name="____________Ser200712">#REF!</definedName>
    <definedName name="____________Ser201104">#REF!</definedName>
    <definedName name="____________TR2">#REF!</definedName>
    <definedName name="____________TR5">#REF!</definedName>
    <definedName name="___________Ele200502">#REF!</definedName>
    <definedName name="___________Ele200609">#REF!</definedName>
    <definedName name="___________pv2">#REF!</definedName>
    <definedName name="___________pv3">#REF!</definedName>
    <definedName name="___________REV5">#REF!</definedName>
    <definedName name="___________Ser200506">#REF!</definedName>
    <definedName name="___________Ser200705">#REF!</definedName>
    <definedName name="___________Ser200712">#REF!</definedName>
    <definedName name="___________Ser201104">#REF!</definedName>
    <definedName name="___________TR2">#REF!</definedName>
    <definedName name="___________TR5">#REF!</definedName>
    <definedName name="__________abc2">#REF!</definedName>
    <definedName name="__________Ele200502">#REF!</definedName>
    <definedName name="__________Ele200609">#REF!</definedName>
    <definedName name="__________pv2">#REF!</definedName>
    <definedName name="__________pv3">#REF!</definedName>
    <definedName name="__________REV5">#REF!</definedName>
    <definedName name="__________Ser200506">#REF!</definedName>
    <definedName name="__________Ser200705">#REF!</definedName>
    <definedName name="__________Ser200712">#REF!</definedName>
    <definedName name="__________Ser201104">#REF!</definedName>
    <definedName name="__________TR2">#REF!</definedName>
    <definedName name="__________TR5">#REF!</definedName>
    <definedName name="_________abc2">#REF!</definedName>
    <definedName name="_________Ele200502">#REF!</definedName>
    <definedName name="_________Ele200609">#REF!</definedName>
    <definedName name="_________pv2">#REF!</definedName>
    <definedName name="_________pv3">#REF!</definedName>
    <definedName name="_________REV5">#REF!</definedName>
    <definedName name="_________Ser200506">#REF!</definedName>
    <definedName name="_________Ser200705">#REF!</definedName>
    <definedName name="_________Ser200712">#REF!</definedName>
    <definedName name="_________Ser201104">#REF!</definedName>
    <definedName name="_________TR2">#REF!</definedName>
    <definedName name="_________TR5">#REF!</definedName>
    <definedName name="________abc2">#REF!</definedName>
    <definedName name="________Ele200502">#REF!</definedName>
    <definedName name="________Ele200609">#REF!</definedName>
    <definedName name="________pv2">#REF!</definedName>
    <definedName name="________pv3">#REF!</definedName>
    <definedName name="________REV5">#REF!</definedName>
    <definedName name="________Ser200506">#REF!</definedName>
    <definedName name="________Ser200705">#REF!</definedName>
    <definedName name="________Ser200712">#REF!</definedName>
    <definedName name="________Ser201104">#REF!</definedName>
    <definedName name="________TR2">#REF!</definedName>
    <definedName name="________TR5">#REF!</definedName>
    <definedName name="_______abc2">#REF!</definedName>
    <definedName name="_______Ele200502">#REF!</definedName>
    <definedName name="_______Ele200609">#REF!</definedName>
    <definedName name="_______pv2">#REF!</definedName>
    <definedName name="_______pv3">#REF!</definedName>
    <definedName name="_______REV5">#REF!</definedName>
    <definedName name="_______Ser200506">#REF!</definedName>
    <definedName name="_______Ser200705">#REF!</definedName>
    <definedName name="_______Ser200712">#REF!</definedName>
    <definedName name="_______Ser201104">#REF!</definedName>
    <definedName name="_______TR2">#REF!</definedName>
    <definedName name="_______TR5">#REF!</definedName>
    <definedName name="______abc2">#REF!</definedName>
    <definedName name="______Ele200502">#REF!</definedName>
    <definedName name="______Ele200609">#REF!</definedName>
    <definedName name="______pv2">#REF!</definedName>
    <definedName name="______pv3">#REF!</definedName>
    <definedName name="______REV5">#REF!</definedName>
    <definedName name="______Ser200506">#REF!</definedName>
    <definedName name="______Ser200705">#REF!</definedName>
    <definedName name="______Ser200712">#REF!</definedName>
    <definedName name="______Ser201104">#REF!</definedName>
    <definedName name="______TR2">#REF!</definedName>
    <definedName name="______TR5">#REF!</definedName>
    <definedName name="_____abc2">#REF!</definedName>
    <definedName name="_____Ele200502">#REF!</definedName>
    <definedName name="_____Ele200609">#REF!</definedName>
    <definedName name="_____pv2">#REF!</definedName>
    <definedName name="_____pv3">#REF!</definedName>
    <definedName name="_____REV5">#REF!</definedName>
    <definedName name="_____Ser200506">#REF!</definedName>
    <definedName name="_____Ser200705">#REF!</definedName>
    <definedName name="_____Ser200712">#REF!</definedName>
    <definedName name="_____Ser201104">#REF!</definedName>
    <definedName name="_____TR2">#REF!</definedName>
    <definedName name="_____TR5">#REF!</definedName>
    <definedName name="____abc2">#REF!</definedName>
    <definedName name="____Ele200502">#REF!</definedName>
    <definedName name="____Ele200609">#REF!</definedName>
    <definedName name="____pv2">#REF!</definedName>
    <definedName name="____pv3">#REF!</definedName>
    <definedName name="____REV5">#REF!</definedName>
    <definedName name="____Ser200506">#REF!</definedName>
    <definedName name="____Ser200705">#REF!</definedName>
    <definedName name="____Ser200712">#REF!</definedName>
    <definedName name="____Ser201104">#REF!</definedName>
    <definedName name="____TR2">#REF!</definedName>
    <definedName name="____TR5">#REF!</definedName>
    <definedName name="___abc2">#REF!</definedName>
    <definedName name="___Ele200502">#REF!</definedName>
    <definedName name="___Ele200609">#REF!</definedName>
    <definedName name="___pv2">#REF!</definedName>
    <definedName name="___pv3">#REF!</definedName>
    <definedName name="___REV5">#REF!</definedName>
    <definedName name="___Ser200506">#REF!</definedName>
    <definedName name="___Ser200705">#REF!</definedName>
    <definedName name="___Ser200712">#REF!</definedName>
    <definedName name="___Ser201104">#REF!</definedName>
    <definedName name="___TR2">#REF!</definedName>
    <definedName name="___TR5">#REF!</definedName>
    <definedName name="__abc2">#REF!</definedName>
    <definedName name="__Ele200502">#REF!</definedName>
    <definedName name="__Ele200609">#REF!</definedName>
    <definedName name="__pv2">#REF!</definedName>
    <definedName name="__pv3">#REF!</definedName>
    <definedName name="__REV5">#REF!</definedName>
    <definedName name="__Ser200506">#REF!</definedName>
    <definedName name="__Ser200705">#REF!</definedName>
    <definedName name="__Ser200712">#REF!</definedName>
    <definedName name="__Ser201104">#REF!</definedName>
    <definedName name="__TR2">#REF!</definedName>
    <definedName name="__TR5">#REF!</definedName>
    <definedName name="_1Excel_BuiltIn_Print_Area_1_1">#REF!</definedName>
    <definedName name="_2Excel_BuiltIn_Print_Area_2_1">[2]Estrutura!#REF!</definedName>
    <definedName name="_3Excel_BuiltIn_Print_Area_4_1">#REF!</definedName>
    <definedName name="_4Excel_BuiltIn_Print_Area_1_1">#REF!</definedName>
    <definedName name="_6Excel_BuiltIn_Print_Area_4_1">#REF!</definedName>
    <definedName name="_abc2">#REF!</definedName>
    <definedName name="_Ele200502">#REF!</definedName>
    <definedName name="_Ele200609">#REF!</definedName>
    <definedName name="_pv2">#REF!</definedName>
    <definedName name="_pv3">#REF!</definedName>
    <definedName name="_REV5">#REF!</definedName>
    <definedName name="_Ser200506">#REF!</definedName>
    <definedName name="_Ser200705">#REF!</definedName>
    <definedName name="_Ser200712">#REF!</definedName>
    <definedName name="_Ser201104">#REF!</definedName>
    <definedName name="_TR2">#REF!</definedName>
    <definedName name="_TR5">#REF!</definedName>
    <definedName name="A">#REF!</definedName>
    <definedName name="A010160100">'[3]DADOS COLETATO'!$L$9</definedName>
    <definedName name="A010505000">'[3]DADOS COLETATO'!$L$10</definedName>
    <definedName name="A020200010">'[3]DADOS COLETATO'!$L$11</definedName>
    <definedName name="A020200080">'[3]DADOS COLETATO'!$L$12</definedName>
    <definedName name="A03.020.0851">'[3]DADOS COLETATO'!$L$23</definedName>
    <definedName name="A030130010">'[3]DADOS COLETATO'!$L$13</definedName>
    <definedName name="A030130011">'[3]DADOS COLETATO'!$L$14</definedName>
    <definedName name="A030160501">'[3]DADOS COLETATO'!$L$15</definedName>
    <definedName name="A030250100">'[3]DADOS COLETATO'!$L$16</definedName>
    <definedName name="A040050130">'[3]DADOS COLETATO'!$L$17</definedName>
    <definedName name="A040110511">'[3]DADOS COLETATO'!$L$18</definedName>
    <definedName name="A050150050">'[3]DADOS COLETATO'!$L$19</definedName>
    <definedName name="A050200140">'[3]DADOS COLETATO'!$L$20</definedName>
    <definedName name="A050210050">'[3]DADOS COLETATO'!$L$21</definedName>
    <definedName name="A050210100">'[3]DADOS COLETATO'!$L$22</definedName>
    <definedName name="A050210750">'[3]DADOS COLETATO'!$O$9</definedName>
    <definedName name="a06.004.0320">'[3]DADOS COLETATO'!$O$23</definedName>
    <definedName name="A060030500">'[3]DADOS COLETATO'!$O$10</definedName>
    <definedName name="A060040300">'[3]DADOS COLETATO'!$O$11</definedName>
    <definedName name="A060140120">'[3]DADOS COLETATO'!$O$12</definedName>
    <definedName name="A060160120">'[3]DADOS COLETATO'!$O$13</definedName>
    <definedName name="A060160410">'[3]DADOS COLETATO'!$O$14</definedName>
    <definedName name="A080010030">'[3]DADOS COLETATO'!$O$15</definedName>
    <definedName name="A080150100">'[3]DADOS COLETATO'!$O$16</definedName>
    <definedName name="A080270120">'[3]DADOS COLETATO'!$O$17</definedName>
    <definedName name="A150010310">'[3]DADOS COLETATO'!$O$18</definedName>
    <definedName name="A200040031">'[3]DADOS COLETATO'!$O$19</definedName>
    <definedName name="A200090011">'[3]DADOS COLETATO'!$O$20</definedName>
    <definedName name="A200280200">'[3]DADOS COLETATO'!$O$21</definedName>
    <definedName name="aa">#REF!</definedName>
    <definedName name="aaa">#REF!</definedName>
    <definedName name="abc">#REF!</definedName>
    <definedName name="Abrigo_moto_gerador_consulta">#REF!</definedName>
    <definedName name="Acesso_Estacao_01">#REF!</definedName>
    <definedName name="adfv">#REF!</definedName>
    <definedName name="ADITIVO">Lista!$E$2:$E$8</definedName>
    <definedName name="Administração">#REF!</definedName>
    <definedName name="alturadocorte">'[3]DADOS COLETATO'!$G$9</definedName>
    <definedName name="_xlnm.Print_Area" localSheetId="0">'Capa do Projeto'!$B$2:$Y$54</definedName>
    <definedName name="_xlnm.Print_Area" localSheetId="24">'Cronograma F.F (Projeto)'!$B$2:$AQ$22</definedName>
    <definedName name="_xlnm.Print_Area" localSheetId="10">'PO ANGELIM'!$B$2:$K$76</definedName>
    <definedName name="_xlnm.Print_Area" localSheetId="7">'PO B ESTÂNCIA BURIAN'!$B$2:$K$76</definedName>
    <definedName name="_xlnm.Print_Area" localSheetId="20">'PO B SANTO HIPOLITO'!$B$2:$K$76</definedName>
    <definedName name="_xlnm.Print_Area" localSheetId="16">'PO BARBARA HELIODORA'!$B$2:$K$76</definedName>
    <definedName name="_xlnm.Print_Area" localSheetId="2">'PO CAMÉLIA'!$B$2:$K$76</definedName>
    <definedName name="_xlnm.Print_Area" localSheetId="14">'PO CAMPINA VERDE'!$B$2:$K$76</definedName>
    <definedName name="_xlnm.Print_Area" localSheetId="21">'PO EDGAR VITORIANO PAULO '!$B$2:$K$76</definedName>
    <definedName name="_xlnm.Print_Area" localSheetId="12">'PO FIRMINO NASCIMENTO PEREIRA'!$B$2:$K$76</definedName>
    <definedName name="_xlnm.Print_Area" localSheetId="5">'PO GARÇA AZUL'!$B$2:$K$76</definedName>
    <definedName name="_xlnm.Print_Area" localSheetId="23">'PO GERAL'!$B$2:$K$76</definedName>
    <definedName name="_xlnm.Print_Area" localSheetId="18">'PO GETSÊMANI '!$B$2:$K$76</definedName>
    <definedName name="_xlnm.Print_Area" localSheetId="17">'PO HORTÊNCIA, CATILEYA'!$B$2:$K$76</definedName>
    <definedName name="_xlnm.Print_Area" localSheetId="8">'PO JEQUITIBÁ'!$B$2:$K$76</definedName>
    <definedName name="_xlnm.Print_Area" localSheetId="9">'PO MANDACARÁ'!$B$2:$K$76</definedName>
    <definedName name="_xlnm.Print_Area" localSheetId="22">'PO NETUNO'!$B$2:$K$76</definedName>
    <definedName name="_xlnm.Print_Area" localSheetId="3">'PO PASSARELA HÉLIO VENTURA'!$B$2:$K$76</definedName>
    <definedName name="_xlnm.Print_Area" localSheetId="6">'PO PASSARELA ROCHA E FILHOS '!$B$2:$K$76</definedName>
    <definedName name="_xlnm.Print_Area" localSheetId="15">'PO PROJETADA NOVA CACHOEIRINHA '!$B$2:$K$76</definedName>
    <definedName name="_xlnm.Print_Area" localSheetId="19">'PO PROJETADA SANTO HIPOLITO'!$B$2:$K$76</definedName>
    <definedName name="_xlnm.Print_Area" localSheetId="13">'PO RUA A '!$B$2:$K$76</definedName>
    <definedName name="_xlnm.Print_Area" localSheetId="1">'PO RUA TRÊS'!$B$2:$K$76</definedName>
    <definedName name="_xlnm.Print_Area" localSheetId="11">'PO SANTA MARIA DE ITABIRA'!$B$2:$K$76</definedName>
    <definedName name="_xlnm.Print_Area" localSheetId="4">'PO ZACARIAS ASSUNÇÃO'!$B$2:$K$76</definedName>
    <definedName name="_xlnm.Print_Area">#REF!</definedName>
    <definedName name="_xlnm.Database">#REF!</definedName>
    <definedName name="BASICO">#REF!</definedName>
    <definedName name="botafora">'[3]DADOS COLETATO'!$C$40</definedName>
    <definedName name="brita">'[3]DADOS COLETATO'!$G$10</definedName>
    <definedName name="bstc20">'[3]DADOS COLETATO'!$I$31</definedName>
    <definedName name="bstc40">'[3]DADOS COLETATO'!$I$30</definedName>
    <definedName name="bstc60">'[3]DADOS COLETATO'!$I$29</definedName>
    <definedName name="bstc80">'[3]DADOS COLETATO'!$I$28</definedName>
    <definedName name="C_">#REF!</definedName>
    <definedName name="caixadecentro">'[3]DADOS COLETATO'!$C$28</definedName>
    <definedName name="Casa_de_maquinas">#REF!</definedName>
    <definedName name="CERCA">#REF!</definedName>
    <definedName name="Cisterna_e_Castelo_d_agua_Consulta">#REF!</definedName>
    <definedName name="CLIENTE">#REF!</definedName>
    <definedName name="Codigos">#REF!</definedName>
    <definedName name="COMPRA">#REF!</definedName>
    <definedName name="COMPRAS">#REF!</definedName>
    <definedName name="COMPRIM">#REF!</definedName>
    <definedName name="comprimento">'[3]DADOS COLETATO'!$E$11</definedName>
    <definedName name="Construcao_Casa_Maq_Plano_Inclinado">#REF!</definedName>
    <definedName name="Construcao_de_Acesso_a_Estacao_I">'[4]12.1'!$A$8:$F$105</definedName>
    <definedName name="Construcao_do_acesso_a_Estacao_I">#REF!</definedName>
    <definedName name="Construcao_Escadaria_Apoio">#REF!</definedName>
    <definedName name="Contencao">#REF!</definedName>
    <definedName name="Contencao_">#REF!</definedName>
    <definedName name="Corte1">#REF!</definedName>
    <definedName name="cpartida">#REF!</definedName>
    <definedName name="DATA">#REF!</definedName>
    <definedName name="Dem_Lavanderia">#REF!</definedName>
    <definedName name="Demolicao_de_Guarita_Consulta">#REF!</definedName>
    <definedName name="Demolicao_Lavanderia_Existente">#REF!</definedName>
    <definedName name="Descricao">#REF!</definedName>
    <definedName name="DEZEMBRO06">#REF!</definedName>
    <definedName name="dfg">'[5]BLOCOS ANCORAGEM'!#REF!</definedName>
    <definedName name="DRENAGEM">#REF!</definedName>
    <definedName name="DTEE">#REF!</definedName>
    <definedName name="DTEP">#REF!</definedName>
    <definedName name="DTET">#REF!</definedName>
    <definedName name="DTFE">#REF!</definedName>
    <definedName name="DTFM">#REF!</definedName>
    <definedName name="DTL">#REF!</definedName>
    <definedName name="edital">#REF!</definedName>
    <definedName name="ELEMVS07">#REF!</definedName>
    <definedName name="Eletric">[6]Fundação!#REF!</definedName>
    <definedName name="ELEVATÓRIAS">#REF!</definedName>
    <definedName name="EMBAL">#REF!</definedName>
    <definedName name="Embalagem">#REF!</definedName>
    <definedName name="empolamento">'[3]DADOS COLETATO'!$I$41</definedName>
    <definedName name="ENG">#REF!</definedName>
    <definedName name="Escadaria">#REF!</definedName>
    <definedName name="ESCMAN">#REF!</definedName>
    <definedName name="ESCRITÓRIO">#REF!</definedName>
    <definedName name="ESGOTO">#REF!</definedName>
    <definedName name="ESSENCIAIS">'[5]BLOCOS ANCORAGEM'!#REF!</definedName>
    <definedName name="Estacao_01">#REF!</definedName>
    <definedName name="Estacao_02">#REF!</definedName>
    <definedName name="Estacao_03">#REF!</definedName>
    <definedName name="Estacao_04">#REF!</definedName>
    <definedName name="Estacao_05">#REF!</definedName>
    <definedName name="ETE">#REF!</definedName>
    <definedName name="Excel_BuiltIn_Print_Area_1">[7]Fundação!#REF!</definedName>
    <definedName name="Excel_BuiltIn_Print_Area_1_1">[8]Fundação!#REF!</definedName>
    <definedName name="Excel_BuiltIn_Print_Area_1_1_1">#REF!</definedName>
    <definedName name="Excel_BuiltIn_Print_Area_1_1_5">#REF!</definedName>
    <definedName name="Excel_BuiltIn_Print_Area_1_1_6">#REF!</definedName>
    <definedName name="Excel_BuiltIn_Print_Area_1_6">[9]_file____C__Meus_20documentos_S!#REF!</definedName>
    <definedName name="Excel_BuiltIn_Print_Area_1_7">[9]_file____C__Meus_20documentos_S!#REF!</definedName>
    <definedName name="Excel_BuiltIn_Print_Area_1_8">[9]_file____C__Meus_20documentos_S!#REF!</definedName>
    <definedName name="Excel_BuiltIn_Print_Area_1_9">[9]_file____C__Meus_20documentos_S!#REF!</definedName>
    <definedName name="Excel_BuiltIn_Print_Area_2">[7]Estrutura!#REF!</definedName>
    <definedName name="Excel_BuiltIn_Print_Area_2_1">[9]Estrutura!#REF!</definedName>
    <definedName name="Excel_BuiltIn_Print_Area_2_6">[9]_file____C__Meus_20documentos_S!#REF!</definedName>
    <definedName name="Excel_BuiltIn_Print_Area_2_7">[9]_file____C__Meus_20documentos_S!#REF!</definedName>
    <definedName name="Excel_BuiltIn_Print_Area_2_8">[9]_file____C__Meus_20documentos_S!#REF!</definedName>
    <definedName name="Excel_BuiltIn_Print_Area_2_9">[9]_file____C__Meus_20documentos_S!#REF!</definedName>
    <definedName name="Excel_BuiltIn_Print_Area_3">#REF!</definedName>
    <definedName name="Excel_BuiltIn_Print_Area_4">#REF!</definedName>
    <definedName name="Excel_BuiltIn_Print_Area_4_1">#REF!</definedName>
    <definedName name="Excel_BuiltIn_Print_Area_5">#REF!</definedName>
    <definedName name="Excel_BuiltIn_Print_Area_6">#REF!</definedName>
    <definedName name="Excel_BuiltIn_Print_Area_7">#REF!</definedName>
    <definedName name="Excel_BuiltIn_Print_Area_8">#REF!</definedName>
    <definedName name="Excel_BuiltIn_Print_Titles_1_1">#REF!</definedName>
    <definedName name="Excel_BuiltIn_Print_Titles_1_1_5">#REF!</definedName>
    <definedName name="Excel_BuiltIn_Print_Titles_1_1_6">#REF!</definedName>
    <definedName name="Excel_BuiltIn_Print_Titles_2_1">#REF!</definedName>
    <definedName name="Excel_BuiltIn_Print_Titles_3">#REF!</definedName>
    <definedName name="Excel_BuiltIn_Print_Titles_4">#REF!</definedName>
    <definedName name="Excel_BuiltIn_Print_Titles_6">#REF!</definedName>
    <definedName name="Excel_BuiltIn_Print_Titles_7">#REF!</definedName>
    <definedName name="Excel_BuiltIn_Print_Titles_8">#REF!</definedName>
    <definedName name="Execucao_Fundacoes_Plano_Inclinado">#REF!</definedName>
    <definedName name="EXT">'[10]QUADRA POLIESPORTIVA'!#REF!</definedName>
    <definedName name="extensao">#REF!</definedName>
    <definedName name="F">#REF!</definedName>
    <definedName name="FGV">[11]SCO0504!$B$1:$E$65536</definedName>
    <definedName name="FGVC">[11]SCO0504!$A$1:$E$65536</definedName>
    <definedName name="FGVC0504">#REF!</definedName>
    <definedName name="FGVSER">#REF!</definedName>
    <definedName name="firma1">#REF!</definedName>
    <definedName name="firma2">#REF!</definedName>
    <definedName name="Format">#REF!</definedName>
    <definedName name="Fundacao_Plano_Inclinado">#REF!</definedName>
    <definedName name="Header">#REF!</definedName>
    <definedName name="ICMS">#REF!</definedName>
    <definedName name="Implantacao_Consulta">#REF!</definedName>
    <definedName name="INTERCEPTORES___EMISSÁRIOS">#REF!</definedName>
    <definedName name="J">#REF!</definedName>
    <definedName name="jhb">#REF!</definedName>
    <definedName name="K">#REF!</definedName>
    <definedName name="Kvenda">#REF!</definedName>
    <definedName name="LARGURA">#REF!</definedName>
    <definedName name="LIGAÇÃO">[12]COPASAXSINAPI_ENXUTO!#REF!</definedName>
    <definedName name="LINHAS_DE_RECALQUE">#REF!</definedName>
    <definedName name="lote">#REF!</definedName>
    <definedName name="meiofio">'[3]DADOS COLETATO'!$E$12</definedName>
    <definedName name="mes">#REF!</definedName>
    <definedName name="MM">#REF!</definedName>
    <definedName name="Mob">#REF!</definedName>
    <definedName name="MODALIDADE">Lista!$D$2:$D$6</definedName>
    <definedName name="MUNICÍPIO">Lista!$A$2:$A$855</definedName>
    <definedName name="N">'[13]Orçamento Real'!#REF!</definedName>
    <definedName name="Nº">Lista!#REF!</definedName>
    <definedName name="ORÇ">#REF!</definedName>
    <definedName name="Ordem">'[14]Resumo do Consolidado'!$O$1:$P$65536</definedName>
    <definedName name="OUTROS">#REF!</definedName>
    <definedName name="Paisagismo_Consulta">#REF!</definedName>
    <definedName name="PAVIMENTAÇÃO">#REF!</definedName>
    <definedName name="PBR">#REF!</definedName>
    <definedName name="pedreira">'[3]DADOS COLETATO'!$C$41</definedName>
    <definedName name="pesobrita">'[3]DADOS COLETATO'!$I$42</definedName>
    <definedName name="pesoespecifico">'[3]DADOS COLETATO'!$I$40</definedName>
    <definedName name="plani">#REF!</definedName>
    <definedName name="Poste">#REF!</definedName>
    <definedName name="Preco">#REF!</definedName>
    <definedName name="Predio_02_andares_Consulta">[15]Predio_02_andares!$A$8:$F$723</definedName>
    <definedName name="Preparo_Terreno">#REF!</definedName>
    <definedName name="PROGRAMA_BDMG">OFFSET(Lista!$B$2,0,0,COUNTA(Lista!$B$2:$B$101),1)</definedName>
    <definedName name="PROJ">#REF!</definedName>
    <definedName name="PRT">#REF!</definedName>
    <definedName name="pv">#REF!</definedName>
    <definedName name="qci">#REF!</definedName>
    <definedName name="ralo">'[3]DADOS COLETATO'!$C$29</definedName>
    <definedName name="RawData">#REF!</definedName>
    <definedName name="RawHeader">[12]COPASAXSINAPI_ENXUTO!#REF!</definedName>
    <definedName name="REDE_COLETORA">#REF!</definedName>
    <definedName name="REF_SERVICOS">#REF!</definedName>
    <definedName name="RESP.">#REF!</definedName>
    <definedName name="rodovia">#REF!</definedName>
    <definedName name="RTL">#REF!</definedName>
    <definedName name="sasasa">#REF!</definedName>
    <definedName name="sasasasasasa">#REF!</definedName>
    <definedName name="SDS">#REF!</definedName>
    <definedName name="Sede_Detran_Consulta">#REF!</definedName>
    <definedName name="SERVIÇOS_COMPLEMENTARES">#REF!</definedName>
    <definedName name="SERVIÇOS_PRELIMINARES">#REF!</definedName>
    <definedName name="Servicos_Tecnicos">#REF!</definedName>
    <definedName name="Servicos_Tecnicos_">#REF!</definedName>
    <definedName name="subtrecho">#REF!</definedName>
    <definedName name="TEC">#REF!</definedName>
    <definedName name="TEC.">#REF!</definedName>
    <definedName name="TERRAPLENAGEM">#REF!</definedName>
    <definedName name="TIPO_DE_OBRA">OFFSET(Lista!$C$2,0,0,COUNTA(Lista!$C$2:$C$101),1)</definedName>
    <definedName name="_xlnm.Print_Titles" localSheetId="10">'PO ANGELIM'!$11:$14</definedName>
    <definedName name="_xlnm.Print_Titles" localSheetId="7">'PO B ESTÂNCIA BURIAN'!$11:$14</definedName>
    <definedName name="_xlnm.Print_Titles" localSheetId="20">'PO B SANTO HIPOLITO'!$11:$14</definedName>
    <definedName name="_xlnm.Print_Titles" localSheetId="16">'PO BARBARA HELIODORA'!$11:$14</definedName>
    <definedName name="_xlnm.Print_Titles" localSheetId="2">'PO CAMÉLIA'!$11:$14</definedName>
    <definedName name="_xlnm.Print_Titles" localSheetId="14">'PO CAMPINA VERDE'!$11:$14</definedName>
    <definedName name="_xlnm.Print_Titles" localSheetId="21">'PO EDGAR VITORIANO PAULO '!$11:$14</definedName>
    <definedName name="_xlnm.Print_Titles" localSheetId="12">'PO FIRMINO NASCIMENTO PEREIRA'!$11:$14</definedName>
    <definedName name="_xlnm.Print_Titles" localSheetId="5">'PO GARÇA AZUL'!$11:$14</definedName>
    <definedName name="_xlnm.Print_Titles" localSheetId="23">'PO GERAL'!$11:$14</definedName>
    <definedName name="_xlnm.Print_Titles" localSheetId="18">'PO GETSÊMANI '!$11:$14</definedName>
    <definedName name="_xlnm.Print_Titles" localSheetId="17">'PO HORTÊNCIA, CATILEYA'!$11:$14</definedName>
    <definedName name="_xlnm.Print_Titles" localSheetId="8">'PO JEQUITIBÁ'!$11:$14</definedName>
    <definedName name="_xlnm.Print_Titles" localSheetId="9">'PO MANDACARÁ'!$11:$14</definedName>
    <definedName name="_xlnm.Print_Titles" localSheetId="22">'PO NETUNO'!$11:$14</definedName>
    <definedName name="_xlnm.Print_Titles" localSheetId="3">'PO PASSARELA HÉLIO VENTURA'!$11:$14</definedName>
    <definedName name="_xlnm.Print_Titles" localSheetId="6">'PO PASSARELA ROCHA E FILHOS '!$11:$14</definedName>
    <definedName name="_xlnm.Print_Titles" localSheetId="15">'PO PROJETADA NOVA CACHOEIRINHA '!$11:$14</definedName>
    <definedName name="_xlnm.Print_Titles" localSheetId="19">'PO PROJETADA SANTO HIPOLITO'!$11:$14</definedName>
    <definedName name="_xlnm.Print_Titles" localSheetId="13">'PO RUA A '!$11:$14</definedName>
    <definedName name="_xlnm.Print_Titles" localSheetId="1">'PO RUA TRÊS'!$11:$14</definedName>
    <definedName name="_xlnm.Print_Titles" localSheetId="11">'PO SANTA MARIA DE ITABIRA'!$11:$14</definedName>
    <definedName name="_xlnm.Print_Titles" localSheetId="4">'PO ZACARIAS ASSUNÇÃO'!$11:$14</definedName>
    <definedName name="trecho">#REF!</definedName>
    <definedName name="urb">#REF!</definedName>
    <definedName name="usina">'[3]DADOS COLETATO'!$C$42</definedName>
    <definedName name="volumedebrita">'[3]DADOS COLETATO'!$I$10</definedName>
    <definedName name="volumedecorte">'[3]DADOS COLETATO'!$I$9</definedName>
    <definedName name="volumedepv">'[3]DADOS COLETATO'!$I$11</definedName>
    <definedName name="XXX010160100">#REF!</definedName>
    <definedName name="xxxxxx">[12]COPASAXSINAPI_ENXUTO!#REF!</definedName>
    <definedName name="zero">#REF!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6" i="52" l="1"/>
  <c r="G16" i="50"/>
  <c r="G16" i="49"/>
  <c r="G16" i="48"/>
  <c r="G16" i="47"/>
  <c r="G16" i="46"/>
  <c r="G16" i="54"/>
  <c r="G16" i="53"/>
  <c r="G16" i="45"/>
  <c r="G16" i="44"/>
  <c r="G16" i="43"/>
  <c r="G16" i="42"/>
  <c r="G16" i="41"/>
  <c r="G16" i="40"/>
  <c r="G16" i="39"/>
  <c r="G16" i="38"/>
  <c r="G16" i="37"/>
  <c r="G16" i="36"/>
  <c r="G16" i="35"/>
  <c r="G16" i="13"/>
  <c r="G16" i="33" s="1"/>
  <c r="AH12" i="4" l="1"/>
  <c r="AJ12" i="4" s="1"/>
  <c r="AF12" i="4"/>
  <c r="AD12" i="4"/>
  <c r="AB12" i="4"/>
  <c r="Z12" i="4"/>
  <c r="X12" i="4"/>
  <c r="V12" i="4"/>
  <c r="T12" i="4"/>
  <c r="R12" i="4"/>
  <c r="P12" i="4"/>
  <c r="N12" i="4"/>
  <c r="L12" i="4"/>
  <c r="H12" i="4"/>
  <c r="J12" i="4" s="1"/>
  <c r="I28" i="37"/>
  <c r="G17" i="33"/>
  <c r="G19" i="33"/>
  <c r="G20" i="33"/>
  <c r="G18" i="33"/>
  <c r="AL12" i="4" l="1"/>
  <c r="J16" i="13"/>
  <c r="K16" i="13" s="1"/>
  <c r="I16" i="13"/>
  <c r="J16" i="35"/>
  <c r="K16" i="35" s="1"/>
  <c r="I16" i="35"/>
  <c r="J16" i="36"/>
  <c r="K16" i="36" s="1"/>
  <c r="I16" i="36"/>
  <c r="J16" i="37"/>
  <c r="K16" i="37" s="1"/>
  <c r="I16" i="37"/>
  <c r="J16" i="38"/>
  <c r="K16" i="38" s="1"/>
  <c r="I16" i="38"/>
  <c r="J16" i="39"/>
  <c r="K16" i="39" s="1"/>
  <c r="I16" i="39"/>
  <c r="J16" i="40"/>
  <c r="K16" i="40" s="1"/>
  <c r="I16" i="40"/>
  <c r="J16" i="41"/>
  <c r="K16" i="41" s="1"/>
  <c r="I16" i="41"/>
  <c r="J16" i="42"/>
  <c r="K16" i="42" s="1"/>
  <c r="I16" i="42"/>
  <c r="J16" i="43"/>
  <c r="K16" i="43" s="1"/>
  <c r="I16" i="43"/>
  <c r="J16" i="44"/>
  <c r="K16" i="44" s="1"/>
  <c r="I16" i="44"/>
  <c r="J16" i="45"/>
  <c r="K16" i="45" s="1"/>
  <c r="I16" i="45"/>
  <c r="J16" i="53"/>
  <c r="K16" i="53" s="1"/>
  <c r="I16" i="53"/>
  <c r="J16" i="54"/>
  <c r="K16" i="54" s="1"/>
  <c r="I16" i="54"/>
  <c r="J16" i="46"/>
  <c r="K16" i="46" s="1"/>
  <c r="I16" i="46"/>
  <c r="J16" i="47"/>
  <c r="K16" i="47" s="1"/>
  <c r="I16" i="47"/>
  <c r="J16" i="48"/>
  <c r="K16" i="48" s="1"/>
  <c r="I16" i="48"/>
  <c r="J16" i="49"/>
  <c r="K16" i="49" s="1"/>
  <c r="I16" i="49"/>
  <c r="J16" i="50"/>
  <c r="K16" i="50" s="1"/>
  <c r="I16" i="50"/>
  <c r="J16" i="51"/>
  <c r="K16" i="51" s="1"/>
  <c r="I16" i="51"/>
  <c r="J16" i="52"/>
  <c r="K16" i="52" s="1"/>
  <c r="I16" i="52"/>
  <c r="J16" i="34"/>
  <c r="K16" i="34" s="1"/>
  <c r="I16" i="34"/>
  <c r="J16" i="33"/>
  <c r="K16" i="33" s="1"/>
  <c r="I16" i="33"/>
  <c r="T19" i="4" l="1"/>
  <c r="F16" i="4" l="1"/>
  <c r="AN19" i="4"/>
  <c r="G49" i="52" l="1"/>
  <c r="AC20" i="4" l="1"/>
  <c r="AN21" i="4"/>
  <c r="AL21" i="4"/>
  <c r="AJ21" i="4"/>
  <c r="C19" i="4"/>
  <c r="C18" i="4"/>
  <c r="C17" i="4"/>
  <c r="C16" i="4"/>
  <c r="C15" i="4"/>
  <c r="C14" i="4"/>
  <c r="C13" i="4"/>
  <c r="AF21" i="4"/>
  <c r="AD21" i="4"/>
  <c r="AB21" i="4"/>
  <c r="Z21" i="4"/>
  <c r="T21" i="4"/>
  <c r="R21" i="4"/>
  <c r="P21" i="4"/>
  <c r="J21" i="4"/>
  <c r="H21" i="4"/>
  <c r="C12" i="4"/>
  <c r="T10" i="4"/>
  <c r="V10" i="4" s="1"/>
  <c r="X10" i="4" s="1"/>
  <c r="Z10" i="4" s="1"/>
  <c r="AB10" i="4" s="1"/>
  <c r="AD10" i="4" s="1"/>
  <c r="AF10" i="4" s="1"/>
  <c r="AH10" i="4" s="1"/>
  <c r="AJ10" i="4" s="1"/>
  <c r="AL10" i="4" s="1"/>
  <c r="AN10" i="4" s="1"/>
  <c r="H10" i="4"/>
  <c r="J10" i="4" s="1"/>
  <c r="L10" i="4" s="1"/>
  <c r="N10" i="4" s="1"/>
  <c r="P10" i="4" s="1"/>
  <c r="H8" i="4"/>
  <c r="R8" i="4" s="1"/>
  <c r="AB8" i="4" s="1"/>
  <c r="AJ8" i="4" s="1"/>
  <c r="H5" i="4"/>
  <c r="R5" i="4" s="1"/>
  <c r="AB5" i="4" s="1"/>
  <c r="AJ5" i="4" s="1"/>
  <c r="AH21" i="4" l="1"/>
  <c r="F21" i="4"/>
  <c r="N21" i="4"/>
  <c r="V21" i="4"/>
  <c r="L21" i="4"/>
  <c r="F22" i="4" l="1"/>
  <c r="H22" i="4" l="1"/>
  <c r="J22" i="4" s="1"/>
  <c r="L22" i="4" s="1"/>
  <c r="N22" i="4" s="1"/>
  <c r="P22" i="4" s="1"/>
  <c r="R22" i="4" s="1"/>
  <c r="T22" i="4" s="1"/>
  <c r="V22" i="4" s="1"/>
  <c r="G23" i="33" l="1"/>
  <c r="G24" i="33"/>
  <c r="G25" i="33"/>
  <c r="G26" i="33"/>
  <c r="G27" i="33"/>
  <c r="G28" i="33"/>
  <c r="G29" i="33"/>
  <c r="G30" i="33"/>
  <c r="G31" i="33"/>
  <c r="G32" i="33"/>
  <c r="G33" i="33"/>
  <c r="G35" i="33"/>
  <c r="G36" i="33"/>
  <c r="G38" i="33"/>
  <c r="G39" i="33"/>
  <c r="G40" i="33"/>
  <c r="G41" i="33"/>
  <c r="G42" i="33"/>
  <c r="G44" i="33"/>
  <c r="G45" i="33"/>
  <c r="G46" i="33"/>
  <c r="G47" i="33"/>
  <c r="G48" i="33"/>
  <c r="G49" i="33"/>
  <c r="G50" i="33"/>
  <c r="G51" i="33"/>
  <c r="G52" i="33"/>
  <c r="G53" i="33"/>
  <c r="G54" i="33"/>
  <c r="G55" i="33"/>
  <c r="G56" i="33"/>
  <c r="G57" i="33"/>
  <c r="G59" i="33"/>
  <c r="G60" i="33"/>
  <c r="G61" i="33"/>
  <c r="G62" i="33"/>
  <c r="G63" i="33"/>
  <c r="G64" i="33"/>
  <c r="G66" i="33"/>
  <c r="G67" i="33"/>
  <c r="G68" i="33"/>
  <c r="G69" i="33"/>
  <c r="G70" i="33"/>
  <c r="G71" i="33"/>
  <c r="G74" i="33"/>
  <c r="G75" i="33"/>
  <c r="J75" i="54"/>
  <c r="K75" i="54" s="1"/>
  <c r="I75" i="54"/>
  <c r="J74" i="54"/>
  <c r="K74" i="54" s="1"/>
  <c r="I74" i="54"/>
  <c r="J73" i="54"/>
  <c r="K73" i="54" s="1"/>
  <c r="I73" i="54"/>
  <c r="J71" i="54"/>
  <c r="K71" i="54" s="1"/>
  <c r="I71" i="54"/>
  <c r="J70" i="54"/>
  <c r="K70" i="54" s="1"/>
  <c r="I70" i="54"/>
  <c r="J69" i="54"/>
  <c r="K69" i="54" s="1"/>
  <c r="I69" i="54"/>
  <c r="J68" i="54"/>
  <c r="K68" i="54" s="1"/>
  <c r="I68" i="54"/>
  <c r="J67" i="54"/>
  <c r="K67" i="54" s="1"/>
  <c r="I67" i="54"/>
  <c r="J66" i="54"/>
  <c r="K66" i="54" s="1"/>
  <c r="I66" i="54"/>
  <c r="J64" i="54"/>
  <c r="K64" i="54" s="1"/>
  <c r="I64" i="54"/>
  <c r="J63" i="54"/>
  <c r="K63" i="54" s="1"/>
  <c r="I63" i="54"/>
  <c r="J62" i="54"/>
  <c r="K62" i="54" s="1"/>
  <c r="I62" i="54"/>
  <c r="J61" i="54"/>
  <c r="K61" i="54" s="1"/>
  <c r="I61" i="54"/>
  <c r="J60" i="54"/>
  <c r="K60" i="54" s="1"/>
  <c r="I60" i="54"/>
  <c r="J59" i="54"/>
  <c r="K59" i="54" s="1"/>
  <c r="I59" i="54"/>
  <c r="J57" i="54"/>
  <c r="K57" i="54" s="1"/>
  <c r="I57" i="54"/>
  <c r="J56" i="54"/>
  <c r="K56" i="54" s="1"/>
  <c r="I56" i="54"/>
  <c r="J55" i="54"/>
  <c r="K55" i="54" s="1"/>
  <c r="I55" i="54"/>
  <c r="J54" i="54"/>
  <c r="K54" i="54" s="1"/>
  <c r="I54" i="54"/>
  <c r="J53" i="54"/>
  <c r="K53" i="54" s="1"/>
  <c r="I53" i="54"/>
  <c r="J52" i="54"/>
  <c r="K52" i="54" s="1"/>
  <c r="I52" i="54"/>
  <c r="J51" i="54"/>
  <c r="K51" i="54" s="1"/>
  <c r="I51" i="54"/>
  <c r="J50" i="54"/>
  <c r="K50" i="54" s="1"/>
  <c r="I50" i="54"/>
  <c r="J49" i="54"/>
  <c r="K49" i="54" s="1"/>
  <c r="I49" i="54"/>
  <c r="J48" i="54"/>
  <c r="K48" i="54" s="1"/>
  <c r="I48" i="54"/>
  <c r="J47" i="54"/>
  <c r="K47" i="54" s="1"/>
  <c r="I47" i="54"/>
  <c r="J46" i="54"/>
  <c r="K46" i="54" s="1"/>
  <c r="I46" i="54"/>
  <c r="J45" i="54"/>
  <c r="K45" i="54" s="1"/>
  <c r="I45" i="54"/>
  <c r="J44" i="54"/>
  <c r="K44" i="54" s="1"/>
  <c r="I44" i="54"/>
  <c r="J42" i="54"/>
  <c r="K42" i="54" s="1"/>
  <c r="I42" i="54"/>
  <c r="J41" i="54"/>
  <c r="K41" i="54" s="1"/>
  <c r="I41" i="54"/>
  <c r="J40" i="54"/>
  <c r="K40" i="54" s="1"/>
  <c r="I40" i="54"/>
  <c r="J39" i="54"/>
  <c r="K39" i="54" s="1"/>
  <c r="I39" i="54"/>
  <c r="J38" i="54"/>
  <c r="K38" i="54" s="1"/>
  <c r="I38" i="54"/>
  <c r="J36" i="54"/>
  <c r="K36" i="54" s="1"/>
  <c r="I36" i="54"/>
  <c r="J35" i="54"/>
  <c r="K35" i="54" s="1"/>
  <c r="I35" i="54"/>
  <c r="J33" i="54"/>
  <c r="K33" i="54" s="1"/>
  <c r="I33" i="54"/>
  <c r="J32" i="54"/>
  <c r="K32" i="54" s="1"/>
  <c r="I32" i="54"/>
  <c r="J31" i="54"/>
  <c r="K31" i="54" s="1"/>
  <c r="I31" i="54"/>
  <c r="J30" i="54"/>
  <c r="K30" i="54" s="1"/>
  <c r="I30" i="54"/>
  <c r="J29" i="54"/>
  <c r="K29" i="54" s="1"/>
  <c r="I29" i="54"/>
  <c r="J28" i="54"/>
  <c r="K28" i="54" s="1"/>
  <c r="I28" i="54"/>
  <c r="J27" i="54"/>
  <c r="K27" i="54" s="1"/>
  <c r="I27" i="54"/>
  <c r="J26" i="54"/>
  <c r="K26" i="54" s="1"/>
  <c r="I26" i="54"/>
  <c r="J25" i="54"/>
  <c r="K25" i="54" s="1"/>
  <c r="I25" i="54"/>
  <c r="J24" i="54"/>
  <c r="K24" i="54" s="1"/>
  <c r="I24" i="54"/>
  <c r="J23" i="54"/>
  <c r="K23" i="54" s="1"/>
  <c r="I23" i="54"/>
  <c r="J22" i="54"/>
  <c r="K22" i="54" s="1"/>
  <c r="I22" i="54"/>
  <c r="J20" i="54"/>
  <c r="K20" i="54" s="1"/>
  <c r="I20" i="54"/>
  <c r="J19" i="54"/>
  <c r="K19" i="54" s="1"/>
  <c r="I19" i="54"/>
  <c r="J18" i="54"/>
  <c r="K18" i="54" s="1"/>
  <c r="I18" i="54"/>
  <c r="J17" i="54"/>
  <c r="K17" i="54" s="1"/>
  <c r="I17" i="54"/>
  <c r="J75" i="53"/>
  <c r="K75" i="53" s="1"/>
  <c r="I75" i="53"/>
  <c r="J74" i="53"/>
  <c r="K74" i="53" s="1"/>
  <c r="I74" i="53"/>
  <c r="J73" i="53"/>
  <c r="K73" i="53" s="1"/>
  <c r="I73" i="53"/>
  <c r="J71" i="53"/>
  <c r="K71" i="53" s="1"/>
  <c r="I71" i="53"/>
  <c r="J70" i="53"/>
  <c r="K70" i="53" s="1"/>
  <c r="I70" i="53"/>
  <c r="J69" i="53"/>
  <c r="K69" i="53" s="1"/>
  <c r="I69" i="53"/>
  <c r="J68" i="53"/>
  <c r="K68" i="53" s="1"/>
  <c r="I68" i="53"/>
  <c r="J67" i="53"/>
  <c r="K67" i="53" s="1"/>
  <c r="I67" i="53"/>
  <c r="J66" i="53"/>
  <c r="K66" i="53" s="1"/>
  <c r="I66" i="53"/>
  <c r="J64" i="53"/>
  <c r="K64" i="53" s="1"/>
  <c r="I64" i="53"/>
  <c r="J63" i="53"/>
  <c r="K63" i="53" s="1"/>
  <c r="I63" i="53"/>
  <c r="J62" i="53"/>
  <c r="K62" i="53" s="1"/>
  <c r="I62" i="53"/>
  <c r="J61" i="53"/>
  <c r="K61" i="53" s="1"/>
  <c r="I61" i="53"/>
  <c r="J60" i="53"/>
  <c r="K60" i="53" s="1"/>
  <c r="I60" i="53"/>
  <c r="J59" i="53"/>
  <c r="K59" i="53" s="1"/>
  <c r="I59" i="53"/>
  <c r="J57" i="53"/>
  <c r="K57" i="53" s="1"/>
  <c r="I57" i="53"/>
  <c r="J56" i="53"/>
  <c r="K56" i="53" s="1"/>
  <c r="I56" i="53"/>
  <c r="J55" i="53"/>
  <c r="K55" i="53" s="1"/>
  <c r="I55" i="53"/>
  <c r="J54" i="53"/>
  <c r="K54" i="53" s="1"/>
  <c r="I54" i="53"/>
  <c r="J53" i="53"/>
  <c r="K53" i="53" s="1"/>
  <c r="I53" i="53"/>
  <c r="J52" i="53"/>
  <c r="K52" i="53" s="1"/>
  <c r="I52" i="53"/>
  <c r="J51" i="53"/>
  <c r="K51" i="53" s="1"/>
  <c r="I51" i="53"/>
  <c r="J50" i="53"/>
  <c r="K50" i="53" s="1"/>
  <c r="I50" i="53"/>
  <c r="J49" i="53"/>
  <c r="K49" i="53" s="1"/>
  <c r="I49" i="53"/>
  <c r="J48" i="53"/>
  <c r="K48" i="53" s="1"/>
  <c r="I48" i="53"/>
  <c r="J47" i="53"/>
  <c r="K47" i="53" s="1"/>
  <c r="I47" i="53"/>
  <c r="J46" i="53"/>
  <c r="K46" i="53" s="1"/>
  <c r="I46" i="53"/>
  <c r="J45" i="53"/>
  <c r="K45" i="53" s="1"/>
  <c r="I45" i="53"/>
  <c r="J44" i="53"/>
  <c r="K44" i="53" s="1"/>
  <c r="I44" i="53"/>
  <c r="J42" i="53"/>
  <c r="K42" i="53" s="1"/>
  <c r="I42" i="53"/>
  <c r="J41" i="53"/>
  <c r="K41" i="53" s="1"/>
  <c r="I41" i="53"/>
  <c r="J40" i="53"/>
  <c r="K40" i="53" s="1"/>
  <c r="I40" i="53"/>
  <c r="J39" i="53"/>
  <c r="K39" i="53" s="1"/>
  <c r="I39" i="53"/>
  <c r="J38" i="53"/>
  <c r="K38" i="53" s="1"/>
  <c r="I38" i="53"/>
  <c r="J36" i="53"/>
  <c r="K36" i="53" s="1"/>
  <c r="I36" i="53"/>
  <c r="J35" i="53"/>
  <c r="K35" i="53" s="1"/>
  <c r="I35" i="53"/>
  <c r="J33" i="53"/>
  <c r="K33" i="53" s="1"/>
  <c r="I33" i="53"/>
  <c r="J32" i="53"/>
  <c r="K32" i="53" s="1"/>
  <c r="I32" i="53"/>
  <c r="J31" i="53"/>
  <c r="K31" i="53" s="1"/>
  <c r="I31" i="53"/>
  <c r="J30" i="53"/>
  <c r="K30" i="53" s="1"/>
  <c r="I30" i="53"/>
  <c r="J29" i="53"/>
  <c r="K29" i="53" s="1"/>
  <c r="I29" i="53"/>
  <c r="J28" i="53"/>
  <c r="K28" i="53" s="1"/>
  <c r="I28" i="53"/>
  <c r="J27" i="53"/>
  <c r="K27" i="53" s="1"/>
  <c r="I27" i="53"/>
  <c r="J26" i="53"/>
  <c r="K26" i="53" s="1"/>
  <c r="I26" i="53"/>
  <c r="J25" i="53"/>
  <c r="K25" i="53" s="1"/>
  <c r="I25" i="53"/>
  <c r="J24" i="53"/>
  <c r="K24" i="53" s="1"/>
  <c r="I24" i="53"/>
  <c r="J23" i="53"/>
  <c r="K23" i="53" s="1"/>
  <c r="I23" i="53"/>
  <c r="J22" i="53"/>
  <c r="K22" i="53" s="1"/>
  <c r="I22" i="53"/>
  <c r="J20" i="53"/>
  <c r="K20" i="53" s="1"/>
  <c r="I20" i="53"/>
  <c r="J19" i="53"/>
  <c r="K19" i="53" s="1"/>
  <c r="I19" i="53"/>
  <c r="J18" i="53"/>
  <c r="K18" i="53" s="1"/>
  <c r="I18" i="53"/>
  <c r="J17" i="53"/>
  <c r="K17" i="53" s="1"/>
  <c r="I17" i="53"/>
  <c r="J75" i="52"/>
  <c r="K75" i="52" s="1"/>
  <c r="I75" i="52"/>
  <c r="J74" i="52"/>
  <c r="K74" i="52" s="1"/>
  <c r="I74" i="52"/>
  <c r="J73" i="52"/>
  <c r="K73" i="52" s="1"/>
  <c r="I73" i="52"/>
  <c r="J71" i="52"/>
  <c r="K71" i="52" s="1"/>
  <c r="I71" i="52"/>
  <c r="J70" i="52"/>
  <c r="K70" i="52" s="1"/>
  <c r="I70" i="52"/>
  <c r="J69" i="52"/>
  <c r="K69" i="52" s="1"/>
  <c r="I69" i="52"/>
  <c r="J68" i="52"/>
  <c r="K68" i="52" s="1"/>
  <c r="I68" i="52"/>
  <c r="J67" i="52"/>
  <c r="K67" i="52" s="1"/>
  <c r="I67" i="52"/>
  <c r="J66" i="52"/>
  <c r="K66" i="52" s="1"/>
  <c r="I66" i="52"/>
  <c r="J64" i="52"/>
  <c r="K64" i="52" s="1"/>
  <c r="I64" i="52"/>
  <c r="J63" i="52"/>
  <c r="K63" i="52" s="1"/>
  <c r="I63" i="52"/>
  <c r="J62" i="52"/>
  <c r="K62" i="52" s="1"/>
  <c r="I62" i="52"/>
  <c r="J61" i="52"/>
  <c r="K61" i="52" s="1"/>
  <c r="I61" i="52"/>
  <c r="J60" i="52"/>
  <c r="K60" i="52" s="1"/>
  <c r="I60" i="52"/>
  <c r="J59" i="52"/>
  <c r="K59" i="52" s="1"/>
  <c r="I59" i="52"/>
  <c r="J57" i="52"/>
  <c r="K57" i="52" s="1"/>
  <c r="I57" i="52"/>
  <c r="J56" i="52"/>
  <c r="K56" i="52" s="1"/>
  <c r="I56" i="52"/>
  <c r="J55" i="52"/>
  <c r="K55" i="52" s="1"/>
  <c r="I55" i="52"/>
  <c r="J54" i="52"/>
  <c r="K54" i="52" s="1"/>
  <c r="I54" i="52"/>
  <c r="J53" i="52"/>
  <c r="K53" i="52" s="1"/>
  <c r="I53" i="52"/>
  <c r="J52" i="52"/>
  <c r="K52" i="52" s="1"/>
  <c r="I52" i="52"/>
  <c r="J51" i="52"/>
  <c r="K51" i="52" s="1"/>
  <c r="I51" i="52"/>
  <c r="J50" i="52"/>
  <c r="K50" i="52" s="1"/>
  <c r="I50" i="52"/>
  <c r="J49" i="52"/>
  <c r="K49" i="52" s="1"/>
  <c r="I49" i="52"/>
  <c r="J48" i="52"/>
  <c r="K48" i="52" s="1"/>
  <c r="I48" i="52"/>
  <c r="J47" i="52"/>
  <c r="K47" i="52" s="1"/>
  <c r="I47" i="52"/>
  <c r="J46" i="52"/>
  <c r="K46" i="52" s="1"/>
  <c r="I46" i="52"/>
  <c r="J45" i="52"/>
  <c r="K45" i="52" s="1"/>
  <c r="I45" i="52"/>
  <c r="J44" i="52"/>
  <c r="K44" i="52" s="1"/>
  <c r="I44" i="52"/>
  <c r="J42" i="52"/>
  <c r="K42" i="52" s="1"/>
  <c r="I42" i="52"/>
  <c r="J41" i="52"/>
  <c r="K41" i="52" s="1"/>
  <c r="I41" i="52"/>
  <c r="J40" i="52"/>
  <c r="K40" i="52" s="1"/>
  <c r="I40" i="52"/>
  <c r="J39" i="52"/>
  <c r="K39" i="52" s="1"/>
  <c r="I39" i="52"/>
  <c r="J38" i="52"/>
  <c r="K38" i="52" s="1"/>
  <c r="I38" i="52"/>
  <c r="J36" i="52"/>
  <c r="K36" i="52" s="1"/>
  <c r="I36" i="52"/>
  <c r="J35" i="52"/>
  <c r="K35" i="52" s="1"/>
  <c r="I35" i="52"/>
  <c r="J33" i="52"/>
  <c r="K33" i="52" s="1"/>
  <c r="I33" i="52"/>
  <c r="J32" i="52"/>
  <c r="K32" i="52" s="1"/>
  <c r="I32" i="52"/>
  <c r="J31" i="52"/>
  <c r="K31" i="52" s="1"/>
  <c r="I31" i="52"/>
  <c r="J30" i="52"/>
  <c r="K30" i="52" s="1"/>
  <c r="I30" i="52"/>
  <c r="J29" i="52"/>
  <c r="K29" i="52" s="1"/>
  <c r="I29" i="52"/>
  <c r="J28" i="52"/>
  <c r="K28" i="52" s="1"/>
  <c r="I28" i="52"/>
  <c r="J27" i="52"/>
  <c r="K27" i="52" s="1"/>
  <c r="I27" i="52"/>
  <c r="J26" i="52"/>
  <c r="K26" i="52" s="1"/>
  <c r="I26" i="52"/>
  <c r="J25" i="52"/>
  <c r="K25" i="52" s="1"/>
  <c r="I25" i="52"/>
  <c r="J24" i="52"/>
  <c r="K24" i="52" s="1"/>
  <c r="I24" i="52"/>
  <c r="J23" i="52"/>
  <c r="K23" i="52" s="1"/>
  <c r="I23" i="52"/>
  <c r="J22" i="52"/>
  <c r="K22" i="52" s="1"/>
  <c r="I22" i="52"/>
  <c r="J20" i="52"/>
  <c r="K20" i="52" s="1"/>
  <c r="I20" i="52"/>
  <c r="J19" i="52"/>
  <c r="K19" i="52" s="1"/>
  <c r="I19" i="52"/>
  <c r="J18" i="52"/>
  <c r="K18" i="52" s="1"/>
  <c r="I18" i="52"/>
  <c r="J17" i="52"/>
  <c r="K17" i="52" s="1"/>
  <c r="I17" i="52"/>
  <c r="J75" i="51"/>
  <c r="K75" i="51" s="1"/>
  <c r="I75" i="51"/>
  <c r="J74" i="51"/>
  <c r="K74" i="51" s="1"/>
  <c r="I74" i="51"/>
  <c r="J73" i="51"/>
  <c r="K73" i="51" s="1"/>
  <c r="I73" i="51"/>
  <c r="J71" i="51"/>
  <c r="K71" i="51" s="1"/>
  <c r="I71" i="51"/>
  <c r="J70" i="51"/>
  <c r="K70" i="51" s="1"/>
  <c r="I70" i="51"/>
  <c r="J69" i="51"/>
  <c r="K69" i="51" s="1"/>
  <c r="I69" i="51"/>
  <c r="J68" i="51"/>
  <c r="K68" i="51" s="1"/>
  <c r="I68" i="51"/>
  <c r="J67" i="51"/>
  <c r="K67" i="51" s="1"/>
  <c r="I67" i="51"/>
  <c r="J66" i="51"/>
  <c r="K66" i="51" s="1"/>
  <c r="I66" i="51"/>
  <c r="J64" i="51"/>
  <c r="K64" i="51" s="1"/>
  <c r="I64" i="51"/>
  <c r="J63" i="51"/>
  <c r="K63" i="51" s="1"/>
  <c r="I63" i="51"/>
  <c r="J62" i="51"/>
  <c r="K62" i="51" s="1"/>
  <c r="I62" i="51"/>
  <c r="J61" i="51"/>
  <c r="K61" i="51" s="1"/>
  <c r="I61" i="51"/>
  <c r="J60" i="51"/>
  <c r="K60" i="51" s="1"/>
  <c r="I60" i="51"/>
  <c r="J59" i="51"/>
  <c r="K59" i="51" s="1"/>
  <c r="I59" i="51"/>
  <c r="J57" i="51"/>
  <c r="K57" i="51" s="1"/>
  <c r="I57" i="51"/>
  <c r="J56" i="51"/>
  <c r="K56" i="51" s="1"/>
  <c r="I56" i="51"/>
  <c r="J55" i="51"/>
  <c r="K55" i="51" s="1"/>
  <c r="I55" i="51"/>
  <c r="J54" i="51"/>
  <c r="K54" i="51" s="1"/>
  <c r="I54" i="51"/>
  <c r="J53" i="51"/>
  <c r="K53" i="51" s="1"/>
  <c r="I53" i="51"/>
  <c r="J52" i="51"/>
  <c r="K52" i="51" s="1"/>
  <c r="I52" i="51"/>
  <c r="J51" i="51"/>
  <c r="K51" i="51" s="1"/>
  <c r="I51" i="51"/>
  <c r="J50" i="51"/>
  <c r="K50" i="51" s="1"/>
  <c r="I50" i="51"/>
  <c r="J49" i="51"/>
  <c r="K49" i="51" s="1"/>
  <c r="I49" i="51"/>
  <c r="J48" i="51"/>
  <c r="K48" i="51" s="1"/>
  <c r="I48" i="51"/>
  <c r="J47" i="51"/>
  <c r="K47" i="51" s="1"/>
  <c r="I47" i="51"/>
  <c r="J46" i="51"/>
  <c r="K46" i="51" s="1"/>
  <c r="I46" i="51"/>
  <c r="J45" i="51"/>
  <c r="K45" i="51" s="1"/>
  <c r="I45" i="51"/>
  <c r="J44" i="51"/>
  <c r="K44" i="51" s="1"/>
  <c r="I44" i="51"/>
  <c r="J42" i="51"/>
  <c r="K42" i="51" s="1"/>
  <c r="I42" i="51"/>
  <c r="J41" i="51"/>
  <c r="K41" i="51" s="1"/>
  <c r="I41" i="51"/>
  <c r="J40" i="51"/>
  <c r="K40" i="51" s="1"/>
  <c r="I40" i="51"/>
  <c r="J39" i="51"/>
  <c r="K39" i="51" s="1"/>
  <c r="I39" i="51"/>
  <c r="J38" i="51"/>
  <c r="K38" i="51" s="1"/>
  <c r="I38" i="51"/>
  <c r="J36" i="51"/>
  <c r="K36" i="51" s="1"/>
  <c r="I36" i="51"/>
  <c r="J35" i="51"/>
  <c r="K35" i="51" s="1"/>
  <c r="I35" i="51"/>
  <c r="J33" i="51"/>
  <c r="K33" i="51" s="1"/>
  <c r="I33" i="51"/>
  <c r="J32" i="51"/>
  <c r="K32" i="51" s="1"/>
  <c r="I32" i="51"/>
  <c r="J31" i="51"/>
  <c r="K31" i="51" s="1"/>
  <c r="I31" i="51"/>
  <c r="J30" i="51"/>
  <c r="K30" i="51" s="1"/>
  <c r="I30" i="51"/>
  <c r="J29" i="51"/>
  <c r="K29" i="51" s="1"/>
  <c r="I29" i="51"/>
  <c r="J28" i="51"/>
  <c r="K28" i="51" s="1"/>
  <c r="I28" i="51"/>
  <c r="J27" i="51"/>
  <c r="K27" i="51" s="1"/>
  <c r="I27" i="51"/>
  <c r="J26" i="51"/>
  <c r="K26" i="51" s="1"/>
  <c r="I26" i="51"/>
  <c r="J25" i="51"/>
  <c r="K25" i="51" s="1"/>
  <c r="I25" i="51"/>
  <c r="J24" i="51"/>
  <c r="K24" i="51" s="1"/>
  <c r="I24" i="51"/>
  <c r="J23" i="51"/>
  <c r="K23" i="51" s="1"/>
  <c r="I23" i="51"/>
  <c r="J22" i="51"/>
  <c r="I22" i="51"/>
  <c r="J20" i="51"/>
  <c r="K20" i="51" s="1"/>
  <c r="I20" i="51"/>
  <c r="J19" i="51"/>
  <c r="K19" i="51" s="1"/>
  <c r="I19" i="51"/>
  <c r="J18" i="51"/>
  <c r="K18" i="51" s="1"/>
  <c r="I18" i="51"/>
  <c r="J17" i="51"/>
  <c r="K17" i="51" s="1"/>
  <c r="I17" i="51"/>
  <c r="J75" i="50"/>
  <c r="K75" i="50" s="1"/>
  <c r="I75" i="50"/>
  <c r="J74" i="50"/>
  <c r="K74" i="50" s="1"/>
  <c r="I74" i="50"/>
  <c r="J73" i="50"/>
  <c r="K73" i="50" s="1"/>
  <c r="I73" i="50"/>
  <c r="J71" i="50"/>
  <c r="K71" i="50" s="1"/>
  <c r="I71" i="50"/>
  <c r="J70" i="50"/>
  <c r="K70" i="50" s="1"/>
  <c r="I70" i="50"/>
  <c r="J69" i="50"/>
  <c r="K69" i="50" s="1"/>
  <c r="I69" i="50"/>
  <c r="J68" i="50"/>
  <c r="K68" i="50" s="1"/>
  <c r="I68" i="50"/>
  <c r="J67" i="50"/>
  <c r="K67" i="50" s="1"/>
  <c r="I67" i="50"/>
  <c r="J66" i="50"/>
  <c r="K66" i="50" s="1"/>
  <c r="I66" i="50"/>
  <c r="J64" i="50"/>
  <c r="K64" i="50" s="1"/>
  <c r="I64" i="50"/>
  <c r="J63" i="50"/>
  <c r="K63" i="50" s="1"/>
  <c r="I63" i="50"/>
  <c r="K62" i="50"/>
  <c r="J62" i="50"/>
  <c r="I62" i="50"/>
  <c r="J61" i="50"/>
  <c r="K61" i="50" s="1"/>
  <c r="I61" i="50"/>
  <c r="J60" i="50"/>
  <c r="K60" i="50" s="1"/>
  <c r="I60" i="50"/>
  <c r="J59" i="50"/>
  <c r="K59" i="50" s="1"/>
  <c r="I59" i="50"/>
  <c r="J57" i="50"/>
  <c r="K57" i="50" s="1"/>
  <c r="I57" i="50"/>
  <c r="J56" i="50"/>
  <c r="K56" i="50" s="1"/>
  <c r="I56" i="50"/>
  <c r="J55" i="50"/>
  <c r="K55" i="50" s="1"/>
  <c r="I55" i="50"/>
  <c r="J54" i="50"/>
  <c r="K54" i="50" s="1"/>
  <c r="I54" i="50"/>
  <c r="J53" i="50"/>
  <c r="K53" i="50" s="1"/>
  <c r="I53" i="50"/>
  <c r="J52" i="50"/>
  <c r="K52" i="50" s="1"/>
  <c r="I52" i="50"/>
  <c r="J51" i="50"/>
  <c r="K51" i="50" s="1"/>
  <c r="I51" i="50"/>
  <c r="J50" i="50"/>
  <c r="K50" i="50" s="1"/>
  <c r="I50" i="50"/>
  <c r="J49" i="50"/>
  <c r="K49" i="50" s="1"/>
  <c r="I49" i="50"/>
  <c r="J48" i="50"/>
  <c r="K48" i="50" s="1"/>
  <c r="I48" i="50"/>
  <c r="J47" i="50"/>
  <c r="K47" i="50" s="1"/>
  <c r="I47" i="50"/>
  <c r="J46" i="50"/>
  <c r="K46" i="50" s="1"/>
  <c r="I46" i="50"/>
  <c r="J45" i="50"/>
  <c r="K45" i="50" s="1"/>
  <c r="I45" i="50"/>
  <c r="J44" i="50"/>
  <c r="K44" i="50" s="1"/>
  <c r="I44" i="50"/>
  <c r="J42" i="50"/>
  <c r="K42" i="50" s="1"/>
  <c r="I42" i="50"/>
  <c r="J41" i="50"/>
  <c r="K41" i="50" s="1"/>
  <c r="I41" i="50"/>
  <c r="J40" i="50"/>
  <c r="K40" i="50" s="1"/>
  <c r="I40" i="50"/>
  <c r="J39" i="50"/>
  <c r="K39" i="50" s="1"/>
  <c r="I39" i="50"/>
  <c r="J38" i="50"/>
  <c r="K38" i="50" s="1"/>
  <c r="I38" i="50"/>
  <c r="J36" i="50"/>
  <c r="K36" i="50" s="1"/>
  <c r="I36" i="50"/>
  <c r="J35" i="50"/>
  <c r="K35" i="50" s="1"/>
  <c r="I35" i="50"/>
  <c r="J33" i="50"/>
  <c r="K33" i="50" s="1"/>
  <c r="I33" i="50"/>
  <c r="J32" i="50"/>
  <c r="K32" i="50" s="1"/>
  <c r="I32" i="50"/>
  <c r="J31" i="50"/>
  <c r="K31" i="50" s="1"/>
  <c r="I31" i="50"/>
  <c r="J30" i="50"/>
  <c r="K30" i="50" s="1"/>
  <c r="I30" i="50"/>
  <c r="J29" i="50"/>
  <c r="K29" i="50" s="1"/>
  <c r="I29" i="50"/>
  <c r="J28" i="50"/>
  <c r="K28" i="50" s="1"/>
  <c r="I28" i="50"/>
  <c r="J27" i="50"/>
  <c r="K27" i="50" s="1"/>
  <c r="I27" i="50"/>
  <c r="J26" i="50"/>
  <c r="K26" i="50" s="1"/>
  <c r="I26" i="50"/>
  <c r="J25" i="50"/>
  <c r="K25" i="50" s="1"/>
  <c r="I25" i="50"/>
  <c r="J24" i="50"/>
  <c r="K24" i="50" s="1"/>
  <c r="I24" i="50"/>
  <c r="J23" i="50"/>
  <c r="K23" i="50" s="1"/>
  <c r="I23" i="50"/>
  <c r="J22" i="50"/>
  <c r="I22" i="50"/>
  <c r="J20" i="50"/>
  <c r="K20" i="50" s="1"/>
  <c r="I20" i="50"/>
  <c r="J19" i="50"/>
  <c r="K19" i="50" s="1"/>
  <c r="I19" i="50"/>
  <c r="J18" i="50"/>
  <c r="K18" i="50" s="1"/>
  <c r="I18" i="50"/>
  <c r="J17" i="50"/>
  <c r="K17" i="50" s="1"/>
  <c r="I17" i="50"/>
  <c r="J75" i="49"/>
  <c r="K75" i="49" s="1"/>
  <c r="I75" i="49"/>
  <c r="J74" i="49"/>
  <c r="K74" i="49" s="1"/>
  <c r="I74" i="49"/>
  <c r="J73" i="49"/>
  <c r="K73" i="49" s="1"/>
  <c r="I73" i="49"/>
  <c r="J71" i="49"/>
  <c r="K71" i="49" s="1"/>
  <c r="I71" i="49"/>
  <c r="J70" i="49"/>
  <c r="K70" i="49" s="1"/>
  <c r="I70" i="49"/>
  <c r="J69" i="49"/>
  <c r="K69" i="49" s="1"/>
  <c r="I69" i="49"/>
  <c r="J68" i="49"/>
  <c r="K68" i="49" s="1"/>
  <c r="I68" i="49"/>
  <c r="J67" i="49"/>
  <c r="K67" i="49" s="1"/>
  <c r="I67" i="49"/>
  <c r="J66" i="49"/>
  <c r="K66" i="49" s="1"/>
  <c r="I66" i="49"/>
  <c r="J64" i="49"/>
  <c r="K64" i="49" s="1"/>
  <c r="I64" i="49"/>
  <c r="J63" i="49"/>
  <c r="K63" i="49" s="1"/>
  <c r="I63" i="49"/>
  <c r="J62" i="49"/>
  <c r="K62" i="49" s="1"/>
  <c r="I62" i="49"/>
  <c r="J61" i="49"/>
  <c r="K61" i="49" s="1"/>
  <c r="I61" i="49"/>
  <c r="J60" i="49"/>
  <c r="K60" i="49" s="1"/>
  <c r="I60" i="49"/>
  <c r="J59" i="49"/>
  <c r="K59" i="49" s="1"/>
  <c r="I59" i="49"/>
  <c r="J57" i="49"/>
  <c r="K57" i="49" s="1"/>
  <c r="I57" i="49"/>
  <c r="J56" i="49"/>
  <c r="K56" i="49" s="1"/>
  <c r="I56" i="49"/>
  <c r="J55" i="49"/>
  <c r="K55" i="49" s="1"/>
  <c r="I55" i="49"/>
  <c r="J54" i="49"/>
  <c r="K54" i="49" s="1"/>
  <c r="I54" i="49"/>
  <c r="J53" i="49"/>
  <c r="K53" i="49" s="1"/>
  <c r="I53" i="49"/>
  <c r="J52" i="49"/>
  <c r="K52" i="49" s="1"/>
  <c r="I52" i="49"/>
  <c r="J51" i="49"/>
  <c r="K51" i="49" s="1"/>
  <c r="I51" i="49"/>
  <c r="J50" i="49"/>
  <c r="K50" i="49" s="1"/>
  <c r="I50" i="49"/>
  <c r="J49" i="49"/>
  <c r="K49" i="49" s="1"/>
  <c r="I49" i="49"/>
  <c r="J48" i="49"/>
  <c r="K48" i="49" s="1"/>
  <c r="I48" i="49"/>
  <c r="J47" i="49"/>
  <c r="K47" i="49" s="1"/>
  <c r="I47" i="49"/>
  <c r="J46" i="49"/>
  <c r="K46" i="49" s="1"/>
  <c r="I46" i="49"/>
  <c r="J45" i="49"/>
  <c r="K45" i="49" s="1"/>
  <c r="I45" i="49"/>
  <c r="J44" i="49"/>
  <c r="K44" i="49" s="1"/>
  <c r="I44" i="49"/>
  <c r="J42" i="49"/>
  <c r="K42" i="49" s="1"/>
  <c r="I42" i="49"/>
  <c r="J41" i="49"/>
  <c r="K41" i="49" s="1"/>
  <c r="I41" i="49"/>
  <c r="J40" i="49"/>
  <c r="K40" i="49" s="1"/>
  <c r="I40" i="49"/>
  <c r="J39" i="49"/>
  <c r="K39" i="49" s="1"/>
  <c r="I39" i="49"/>
  <c r="J38" i="49"/>
  <c r="K38" i="49" s="1"/>
  <c r="I38" i="49"/>
  <c r="J36" i="49"/>
  <c r="K36" i="49" s="1"/>
  <c r="I36" i="49"/>
  <c r="J35" i="49"/>
  <c r="K35" i="49" s="1"/>
  <c r="K34" i="49" s="1"/>
  <c r="I35" i="49"/>
  <c r="J33" i="49"/>
  <c r="K33" i="49" s="1"/>
  <c r="I33" i="49"/>
  <c r="J32" i="49"/>
  <c r="K32" i="49" s="1"/>
  <c r="I32" i="49"/>
  <c r="J31" i="49"/>
  <c r="K31" i="49" s="1"/>
  <c r="I31" i="49"/>
  <c r="J30" i="49"/>
  <c r="K30" i="49" s="1"/>
  <c r="I30" i="49"/>
  <c r="J29" i="49"/>
  <c r="K29" i="49" s="1"/>
  <c r="I29" i="49"/>
  <c r="J28" i="49"/>
  <c r="K28" i="49" s="1"/>
  <c r="I28" i="49"/>
  <c r="J27" i="49"/>
  <c r="K27" i="49" s="1"/>
  <c r="I27" i="49"/>
  <c r="J26" i="49"/>
  <c r="K26" i="49" s="1"/>
  <c r="I26" i="49"/>
  <c r="J25" i="49"/>
  <c r="K25" i="49" s="1"/>
  <c r="I25" i="49"/>
  <c r="J24" i="49"/>
  <c r="K24" i="49" s="1"/>
  <c r="I24" i="49"/>
  <c r="J23" i="49"/>
  <c r="K23" i="49" s="1"/>
  <c r="I23" i="49"/>
  <c r="J22" i="49"/>
  <c r="K22" i="49" s="1"/>
  <c r="I22" i="49"/>
  <c r="J20" i="49"/>
  <c r="K20" i="49" s="1"/>
  <c r="I20" i="49"/>
  <c r="J19" i="49"/>
  <c r="K19" i="49" s="1"/>
  <c r="I19" i="49"/>
  <c r="J18" i="49"/>
  <c r="K18" i="49" s="1"/>
  <c r="I18" i="49"/>
  <c r="J17" i="49"/>
  <c r="K17" i="49" s="1"/>
  <c r="I17" i="49"/>
  <c r="J75" i="48"/>
  <c r="K75" i="48" s="1"/>
  <c r="I75" i="48"/>
  <c r="J74" i="48"/>
  <c r="K74" i="48" s="1"/>
  <c r="I74" i="48"/>
  <c r="J73" i="48"/>
  <c r="K73" i="48" s="1"/>
  <c r="I73" i="48"/>
  <c r="J71" i="48"/>
  <c r="K71" i="48" s="1"/>
  <c r="I71" i="48"/>
  <c r="J70" i="48"/>
  <c r="K70" i="48" s="1"/>
  <c r="I70" i="48"/>
  <c r="J69" i="48"/>
  <c r="K69" i="48" s="1"/>
  <c r="I69" i="48"/>
  <c r="J68" i="48"/>
  <c r="K68" i="48" s="1"/>
  <c r="I68" i="48"/>
  <c r="J67" i="48"/>
  <c r="K67" i="48" s="1"/>
  <c r="I67" i="48"/>
  <c r="J66" i="48"/>
  <c r="K66" i="48" s="1"/>
  <c r="I66" i="48"/>
  <c r="J64" i="48"/>
  <c r="K64" i="48" s="1"/>
  <c r="I64" i="48"/>
  <c r="J63" i="48"/>
  <c r="K63" i="48" s="1"/>
  <c r="I63" i="48"/>
  <c r="J62" i="48"/>
  <c r="K62" i="48" s="1"/>
  <c r="I62" i="48"/>
  <c r="J61" i="48"/>
  <c r="K61" i="48" s="1"/>
  <c r="I61" i="48"/>
  <c r="J60" i="48"/>
  <c r="K60" i="48" s="1"/>
  <c r="I60" i="48"/>
  <c r="J59" i="48"/>
  <c r="K59" i="48" s="1"/>
  <c r="I59" i="48"/>
  <c r="J57" i="48"/>
  <c r="K57" i="48" s="1"/>
  <c r="I57" i="48"/>
  <c r="J56" i="48"/>
  <c r="K56" i="48" s="1"/>
  <c r="I56" i="48"/>
  <c r="J55" i="48"/>
  <c r="K55" i="48" s="1"/>
  <c r="I55" i="48"/>
  <c r="J54" i="48"/>
  <c r="K54" i="48" s="1"/>
  <c r="I54" i="48"/>
  <c r="J53" i="48"/>
  <c r="K53" i="48" s="1"/>
  <c r="I53" i="48"/>
  <c r="J52" i="48"/>
  <c r="K52" i="48" s="1"/>
  <c r="I52" i="48"/>
  <c r="J51" i="48"/>
  <c r="K51" i="48" s="1"/>
  <c r="I51" i="48"/>
  <c r="J50" i="48"/>
  <c r="K50" i="48" s="1"/>
  <c r="I50" i="48"/>
  <c r="J49" i="48"/>
  <c r="K49" i="48" s="1"/>
  <c r="I49" i="48"/>
  <c r="J48" i="48"/>
  <c r="K48" i="48" s="1"/>
  <c r="I48" i="48"/>
  <c r="J47" i="48"/>
  <c r="K47" i="48" s="1"/>
  <c r="I47" i="48"/>
  <c r="J46" i="48"/>
  <c r="K46" i="48" s="1"/>
  <c r="I46" i="48"/>
  <c r="J45" i="48"/>
  <c r="K45" i="48" s="1"/>
  <c r="I45" i="48"/>
  <c r="J44" i="48"/>
  <c r="K44" i="48" s="1"/>
  <c r="I44" i="48"/>
  <c r="J42" i="48"/>
  <c r="K42" i="48" s="1"/>
  <c r="I42" i="48"/>
  <c r="J41" i="48"/>
  <c r="K41" i="48" s="1"/>
  <c r="I41" i="48"/>
  <c r="J40" i="48"/>
  <c r="K40" i="48" s="1"/>
  <c r="I40" i="48"/>
  <c r="J39" i="48"/>
  <c r="K39" i="48" s="1"/>
  <c r="I39" i="48"/>
  <c r="J38" i="48"/>
  <c r="K38" i="48" s="1"/>
  <c r="I38" i="48"/>
  <c r="J36" i="48"/>
  <c r="K36" i="48" s="1"/>
  <c r="I36" i="48"/>
  <c r="J35" i="48"/>
  <c r="K35" i="48" s="1"/>
  <c r="I35" i="48"/>
  <c r="J33" i="48"/>
  <c r="K33" i="48" s="1"/>
  <c r="I33" i="48"/>
  <c r="J32" i="48"/>
  <c r="K32" i="48" s="1"/>
  <c r="I32" i="48"/>
  <c r="J31" i="48"/>
  <c r="K31" i="48" s="1"/>
  <c r="I31" i="48"/>
  <c r="J30" i="48"/>
  <c r="K30" i="48" s="1"/>
  <c r="I30" i="48"/>
  <c r="J29" i="48"/>
  <c r="K29" i="48" s="1"/>
  <c r="I29" i="48"/>
  <c r="J28" i="48"/>
  <c r="K28" i="48" s="1"/>
  <c r="I28" i="48"/>
  <c r="J27" i="48"/>
  <c r="K27" i="48" s="1"/>
  <c r="I27" i="48"/>
  <c r="J26" i="48"/>
  <c r="K26" i="48" s="1"/>
  <c r="I26" i="48"/>
  <c r="J25" i="48"/>
  <c r="K25" i="48" s="1"/>
  <c r="I25" i="48"/>
  <c r="J24" i="48"/>
  <c r="K24" i="48" s="1"/>
  <c r="I24" i="48"/>
  <c r="J23" i="48"/>
  <c r="K23" i="48" s="1"/>
  <c r="I23" i="48"/>
  <c r="J22" i="48"/>
  <c r="K22" i="48" s="1"/>
  <c r="I22" i="48"/>
  <c r="J20" i="48"/>
  <c r="K20" i="48" s="1"/>
  <c r="I20" i="48"/>
  <c r="J19" i="48"/>
  <c r="K19" i="48" s="1"/>
  <c r="I19" i="48"/>
  <c r="J18" i="48"/>
  <c r="K18" i="48" s="1"/>
  <c r="I18" i="48"/>
  <c r="J17" i="48"/>
  <c r="K17" i="48" s="1"/>
  <c r="I17" i="48"/>
  <c r="J75" i="47"/>
  <c r="K75" i="47" s="1"/>
  <c r="I75" i="47"/>
  <c r="J74" i="47"/>
  <c r="K74" i="47" s="1"/>
  <c r="I74" i="47"/>
  <c r="J73" i="47"/>
  <c r="K73" i="47" s="1"/>
  <c r="I73" i="47"/>
  <c r="J71" i="47"/>
  <c r="K71" i="47" s="1"/>
  <c r="I71" i="47"/>
  <c r="J70" i="47"/>
  <c r="K70" i="47" s="1"/>
  <c r="I70" i="47"/>
  <c r="K69" i="47"/>
  <c r="J69" i="47"/>
  <c r="I69" i="47"/>
  <c r="J68" i="47"/>
  <c r="K68" i="47" s="1"/>
  <c r="I68" i="47"/>
  <c r="J67" i="47"/>
  <c r="K67" i="47" s="1"/>
  <c r="I67" i="47"/>
  <c r="J66" i="47"/>
  <c r="K66" i="47" s="1"/>
  <c r="I66" i="47"/>
  <c r="J64" i="47"/>
  <c r="K64" i="47" s="1"/>
  <c r="I64" i="47"/>
  <c r="J63" i="47"/>
  <c r="K63" i="47" s="1"/>
  <c r="I63" i="47"/>
  <c r="J62" i="47"/>
  <c r="K62" i="47" s="1"/>
  <c r="I62" i="47"/>
  <c r="J61" i="47"/>
  <c r="K61" i="47" s="1"/>
  <c r="I61" i="47"/>
  <c r="J60" i="47"/>
  <c r="K60" i="47" s="1"/>
  <c r="I60" i="47"/>
  <c r="J59" i="47"/>
  <c r="K59" i="47" s="1"/>
  <c r="I59" i="47"/>
  <c r="J57" i="47"/>
  <c r="K57" i="47" s="1"/>
  <c r="I57" i="47"/>
  <c r="J56" i="47"/>
  <c r="K56" i="47" s="1"/>
  <c r="I56" i="47"/>
  <c r="J55" i="47"/>
  <c r="K55" i="47" s="1"/>
  <c r="I55" i="47"/>
  <c r="J54" i="47"/>
  <c r="K54" i="47" s="1"/>
  <c r="I54" i="47"/>
  <c r="J53" i="47"/>
  <c r="K53" i="47" s="1"/>
  <c r="I53" i="47"/>
  <c r="J52" i="47"/>
  <c r="K52" i="47" s="1"/>
  <c r="I52" i="47"/>
  <c r="J51" i="47"/>
  <c r="K51" i="47" s="1"/>
  <c r="I51" i="47"/>
  <c r="J50" i="47"/>
  <c r="K50" i="47" s="1"/>
  <c r="I50" i="47"/>
  <c r="J49" i="47"/>
  <c r="K49" i="47" s="1"/>
  <c r="I49" i="47"/>
  <c r="J48" i="47"/>
  <c r="K48" i="47" s="1"/>
  <c r="I48" i="47"/>
  <c r="J47" i="47"/>
  <c r="K47" i="47" s="1"/>
  <c r="I47" i="47"/>
  <c r="J46" i="47"/>
  <c r="K46" i="47" s="1"/>
  <c r="I46" i="47"/>
  <c r="J45" i="47"/>
  <c r="K45" i="47" s="1"/>
  <c r="I45" i="47"/>
  <c r="J44" i="47"/>
  <c r="K44" i="47" s="1"/>
  <c r="I44" i="47"/>
  <c r="J42" i="47"/>
  <c r="K42" i="47" s="1"/>
  <c r="I42" i="47"/>
  <c r="J41" i="47"/>
  <c r="K41" i="47" s="1"/>
  <c r="I41" i="47"/>
  <c r="J40" i="47"/>
  <c r="K40" i="47" s="1"/>
  <c r="I40" i="47"/>
  <c r="J39" i="47"/>
  <c r="K39" i="47" s="1"/>
  <c r="I39" i="47"/>
  <c r="J38" i="47"/>
  <c r="K38" i="47" s="1"/>
  <c r="I38" i="47"/>
  <c r="J36" i="47"/>
  <c r="K36" i="47" s="1"/>
  <c r="I36" i="47"/>
  <c r="J35" i="47"/>
  <c r="K35" i="47" s="1"/>
  <c r="I35" i="47"/>
  <c r="J33" i="47"/>
  <c r="K33" i="47" s="1"/>
  <c r="I33" i="47"/>
  <c r="J32" i="47"/>
  <c r="K32" i="47" s="1"/>
  <c r="I32" i="47"/>
  <c r="J31" i="47"/>
  <c r="K31" i="47" s="1"/>
  <c r="I31" i="47"/>
  <c r="J30" i="47"/>
  <c r="K30" i="47" s="1"/>
  <c r="I30" i="47"/>
  <c r="J29" i="47"/>
  <c r="K29" i="47" s="1"/>
  <c r="I29" i="47"/>
  <c r="J28" i="47"/>
  <c r="K28" i="47" s="1"/>
  <c r="I28" i="47"/>
  <c r="J27" i="47"/>
  <c r="K27" i="47" s="1"/>
  <c r="I27" i="47"/>
  <c r="J26" i="47"/>
  <c r="K26" i="47" s="1"/>
  <c r="I26" i="47"/>
  <c r="J25" i="47"/>
  <c r="K25" i="47" s="1"/>
  <c r="I25" i="47"/>
  <c r="J24" i="47"/>
  <c r="K24" i="47" s="1"/>
  <c r="I24" i="47"/>
  <c r="J23" i="47"/>
  <c r="K23" i="47" s="1"/>
  <c r="I23" i="47"/>
  <c r="J22" i="47"/>
  <c r="K22" i="47" s="1"/>
  <c r="I22" i="47"/>
  <c r="J20" i="47"/>
  <c r="K20" i="47" s="1"/>
  <c r="I20" i="47"/>
  <c r="J19" i="47"/>
  <c r="K19" i="47" s="1"/>
  <c r="I19" i="47"/>
  <c r="J18" i="47"/>
  <c r="K18" i="47" s="1"/>
  <c r="I18" i="47"/>
  <c r="J17" i="47"/>
  <c r="K17" i="47" s="1"/>
  <c r="I17" i="47"/>
  <c r="J75" i="46"/>
  <c r="K75" i="46" s="1"/>
  <c r="I75" i="46"/>
  <c r="J74" i="46"/>
  <c r="K74" i="46" s="1"/>
  <c r="I74" i="46"/>
  <c r="J73" i="46"/>
  <c r="K73" i="46" s="1"/>
  <c r="I73" i="46"/>
  <c r="J71" i="46"/>
  <c r="K71" i="46" s="1"/>
  <c r="I71" i="46"/>
  <c r="J70" i="46"/>
  <c r="K70" i="46" s="1"/>
  <c r="I70" i="46"/>
  <c r="J69" i="46"/>
  <c r="K69" i="46" s="1"/>
  <c r="I69" i="46"/>
  <c r="J68" i="46"/>
  <c r="K68" i="46" s="1"/>
  <c r="I68" i="46"/>
  <c r="J67" i="46"/>
  <c r="K67" i="46" s="1"/>
  <c r="I67" i="46"/>
  <c r="J66" i="46"/>
  <c r="K66" i="46" s="1"/>
  <c r="I66" i="46"/>
  <c r="J64" i="46"/>
  <c r="K64" i="46" s="1"/>
  <c r="I64" i="46"/>
  <c r="J63" i="46"/>
  <c r="K63" i="46" s="1"/>
  <c r="I63" i="46"/>
  <c r="J62" i="46"/>
  <c r="K62" i="46" s="1"/>
  <c r="I62" i="46"/>
  <c r="J61" i="46"/>
  <c r="K61" i="46" s="1"/>
  <c r="I61" i="46"/>
  <c r="J60" i="46"/>
  <c r="K60" i="46" s="1"/>
  <c r="I60" i="46"/>
  <c r="J59" i="46"/>
  <c r="K59" i="46" s="1"/>
  <c r="I59" i="46"/>
  <c r="J57" i="46"/>
  <c r="K57" i="46" s="1"/>
  <c r="I57" i="46"/>
  <c r="J56" i="46"/>
  <c r="K56" i="46" s="1"/>
  <c r="I56" i="46"/>
  <c r="J55" i="46"/>
  <c r="K55" i="46" s="1"/>
  <c r="I55" i="46"/>
  <c r="J54" i="46"/>
  <c r="K54" i="46" s="1"/>
  <c r="I54" i="46"/>
  <c r="J53" i="46"/>
  <c r="K53" i="46" s="1"/>
  <c r="I53" i="46"/>
  <c r="K52" i="46"/>
  <c r="J52" i="46"/>
  <c r="I52" i="46"/>
  <c r="J51" i="46"/>
  <c r="K51" i="46" s="1"/>
  <c r="I51" i="46"/>
  <c r="J50" i="46"/>
  <c r="K50" i="46" s="1"/>
  <c r="I50" i="46"/>
  <c r="J49" i="46"/>
  <c r="K49" i="46" s="1"/>
  <c r="I49" i="46"/>
  <c r="J48" i="46"/>
  <c r="K48" i="46" s="1"/>
  <c r="I48" i="46"/>
  <c r="J47" i="46"/>
  <c r="K47" i="46" s="1"/>
  <c r="I47" i="46"/>
  <c r="J46" i="46"/>
  <c r="K46" i="46" s="1"/>
  <c r="I46" i="46"/>
  <c r="J45" i="46"/>
  <c r="K45" i="46" s="1"/>
  <c r="I45" i="46"/>
  <c r="J44" i="46"/>
  <c r="K44" i="46" s="1"/>
  <c r="I44" i="46"/>
  <c r="J42" i="46"/>
  <c r="K42" i="46" s="1"/>
  <c r="I42" i="46"/>
  <c r="J41" i="46"/>
  <c r="K41" i="46" s="1"/>
  <c r="I41" i="46"/>
  <c r="J40" i="46"/>
  <c r="K40" i="46" s="1"/>
  <c r="I40" i="46"/>
  <c r="J39" i="46"/>
  <c r="K39" i="46" s="1"/>
  <c r="I39" i="46"/>
  <c r="J38" i="46"/>
  <c r="K38" i="46" s="1"/>
  <c r="I38" i="46"/>
  <c r="J36" i="46"/>
  <c r="K36" i="46" s="1"/>
  <c r="I36" i="46"/>
  <c r="J35" i="46"/>
  <c r="K35" i="46" s="1"/>
  <c r="I35" i="46"/>
  <c r="J33" i="46"/>
  <c r="K33" i="46" s="1"/>
  <c r="I33" i="46"/>
  <c r="J32" i="46"/>
  <c r="K32" i="46" s="1"/>
  <c r="I32" i="46"/>
  <c r="J31" i="46"/>
  <c r="K31" i="46" s="1"/>
  <c r="I31" i="46"/>
  <c r="J30" i="46"/>
  <c r="K30" i="46" s="1"/>
  <c r="I30" i="46"/>
  <c r="J29" i="46"/>
  <c r="K29" i="46" s="1"/>
  <c r="I29" i="46"/>
  <c r="J28" i="46"/>
  <c r="K28" i="46" s="1"/>
  <c r="I28" i="46"/>
  <c r="J27" i="46"/>
  <c r="K27" i="46" s="1"/>
  <c r="I27" i="46"/>
  <c r="J26" i="46"/>
  <c r="K26" i="46" s="1"/>
  <c r="I26" i="46"/>
  <c r="J25" i="46"/>
  <c r="K25" i="46" s="1"/>
  <c r="I25" i="46"/>
  <c r="J24" i="46"/>
  <c r="K24" i="46" s="1"/>
  <c r="I24" i="46"/>
  <c r="J23" i="46"/>
  <c r="K23" i="46" s="1"/>
  <c r="I23" i="46"/>
  <c r="J22" i="46"/>
  <c r="K22" i="46" s="1"/>
  <c r="I22" i="46"/>
  <c r="J20" i="46"/>
  <c r="K20" i="46" s="1"/>
  <c r="I20" i="46"/>
  <c r="J19" i="46"/>
  <c r="K19" i="46" s="1"/>
  <c r="I19" i="46"/>
  <c r="J18" i="46"/>
  <c r="K18" i="46" s="1"/>
  <c r="I18" i="46"/>
  <c r="J17" i="46"/>
  <c r="K17" i="46" s="1"/>
  <c r="I17" i="46"/>
  <c r="J75" i="45"/>
  <c r="K75" i="45" s="1"/>
  <c r="I75" i="45"/>
  <c r="J74" i="45"/>
  <c r="K74" i="45" s="1"/>
  <c r="I74" i="45"/>
  <c r="J73" i="45"/>
  <c r="K73" i="45" s="1"/>
  <c r="I73" i="45"/>
  <c r="J71" i="45"/>
  <c r="K71" i="45" s="1"/>
  <c r="I71" i="45"/>
  <c r="J70" i="45"/>
  <c r="K70" i="45" s="1"/>
  <c r="I70" i="45"/>
  <c r="J69" i="45"/>
  <c r="K69" i="45" s="1"/>
  <c r="I69" i="45"/>
  <c r="J68" i="45"/>
  <c r="K68" i="45" s="1"/>
  <c r="I68" i="45"/>
  <c r="J67" i="45"/>
  <c r="K67" i="45" s="1"/>
  <c r="I67" i="45"/>
  <c r="J66" i="45"/>
  <c r="K66" i="45" s="1"/>
  <c r="I66" i="45"/>
  <c r="J64" i="45"/>
  <c r="K64" i="45" s="1"/>
  <c r="I64" i="45"/>
  <c r="J63" i="45"/>
  <c r="K63" i="45" s="1"/>
  <c r="I63" i="45"/>
  <c r="J62" i="45"/>
  <c r="K62" i="45" s="1"/>
  <c r="I62" i="45"/>
  <c r="J61" i="45"/>
  <c r="K61" i="45" s="1"/>
  <c r="I61" i="45"/>
  <c r="J60" i="45"/>
  <c r="K60" i="45" s="1"/>
  <c r="I60" i="45"/>
  <c r="J59" i="45"/>
  <c r="K59" i="45" s="1"/>
  <c r="I59" i="45"/>
  <c r="J57" i="45"/>
  <c r="K57" i="45" s="1"/>
  <c r="I57" i="45"/>
  <c r="J56" i="45"/>
  <c r="K56" i="45" s="1"/>
  <c r="I56" i="45"/>
  <c r="J55" i="45"/>
  <c r="K55" i="45" s="1"/>
  <c r="I55" i="45"/>
  <c r="J54" i="45"/>
  <c r="K54" i="45" s="1"/>
  <c r="I54" i="45"/>
  <c r="J53" i="45"/>
  <c r="K53" i="45" s="1"/>
  <c r="I53" i="45"/>
  <c r="J52" i="45"/>
  <c r="K52" i="45" s="1"/>
  <c r="I52" i="45"/>
  <c r="J51" i="45"/>
  <c r="K51" i="45" s="1"/>
  <c r="I51" i="45"/>
  <c r="J50" i="45"/>
  <c r="K50" i="45" s="1"/>
  <c r="I50" i="45"/>
  <c r="J49" i="45"/>
  <c r="K49" i="45" s="1"/>
  <c r="I49" i="45"/>
  <c r="J48" i="45"/>
  <c r="K48" i="45" s="1"/>
  <c r="I48" i="45"/>
  <c r="J47" i="45"/>
  <c r="K47" i="45" s="1"/>
  <c r="I47" i="45"/>
  <c r="J46" i="45"/>
  <c r="K46" i="45" s="1"/>
  <c r="I46" i="45"/>
  <c r="K45" i="45"/>
  <c r="J45" i="45"/>
  <c r="I45" i="45"/>
  <c r="J44" i="45"/>
  <c r="K44" i="45" s="1"/>
  <c r="I44" i="45"/>
  <c r="J42" i="45"/>
  <c r="K42" i="45" s="1"/>
  <c r="I42" i="45"/>
  <c r="J41" i="45"/>
  <c r="K41" i="45" s="1"/>
  <c r="I41" i="45"/>
  <c r="J40" i="45"/>
  <c r="K40" i="45" s="1"/>
  <c r="I40" i="45"/>
  <c r="J39" i="45"/>
  <c r="K39" i="45" s="1"/>
  <c r="I39" i="45"/>
  <c r="J38" i="45"/>
  <c r="K38" i="45" s="1"/>
  <c r="I38" i="45"/>
  <c r="J36" i="45"/>
  <c r="K36" i="45" s="1"/>
  <c r="I36" i="45"/>
  <c r="J35" i="45"/>
  <c r="K35" i="45" s="1"/>
  <c r="I35" i="45"/>
  <c r="J33" i="45"/>
  <c r="K33" i="45" s="1"/>
  <c r="I33" i="45"/>
  <c r="J32" i="45"/>
  <c r="K32" i="45" s="1"/>
  <c r="I32" i="45"/>
  <c r="J31" i="45"/>
  <c r="K31" i="45" s="1"/>
  <c r="I31" i="45"/>
  <c r="J30" i="45"/>
  <c r="K30" i="45" s="1"/>
  <c r="I30" i="45"/>
  <c r="J29" i="45"/>
  <c r="K29" i="45" s="1"/>
  <c r="I29" i="45"/>
  <c r="J28" i="45"/>
  <c r="K28" i="45" s="1"/>
  <c r="I28" i="45"/>
  <c r="J27" i="45"/>
  <c r="K27" i="45" s="1"/>
  <c r="I27" i="45"/>
  <c r="J26" i="45"/>
  <c r="K26" i="45" s="1"/>
  <c r="I26" i="45"/>
  <c r="J25" i="45"/>
  <c r="K25" i="45" s="1"/>
  <c r="I25" i="45"/>
  <c r="J24" i="45"/>
  <c r="K24" i="45" s="1"/>
  <c r="I24" i="45"/>
  <c r="J23" i="45"/>
  <c r="K23" i="45" s="1"/>
  <c r="I23" i="45"/>
  <c r="J22" i="45"/>
  <c r="I22" i="45"/>
  <c r="J20" i="45"/>
  <c r="K20" i="45" s="1"/>
  <c r="I20" i="45"/>
  <c r="J19" i="45"/>
  <c r="K19" i="45" s="1"/>
  <c r="I19" i="45"/>
  <c r="J18" i="45"/>
  <c r="K18" i="45" s="1"/>
  <c r="I18" i="45"/>
  <c r="J17" i="45"/>
  <c r="K17" i="45" s="1"/>
  <c r="I17" i="45"/>
  <c r="J75" i="44"/>
  <c r="K75" i="44" s="1"/>
  <c r="I75" i="44"/>
  <c r="J74" i="44"/>
  <c r="K74" i="44" s="1"/>
  <c r="I74" i="44"/>
  <c r="J73" i="44"/>
  <c r="K73" i="44" s="1"/>
  <c r="I73" i="44"/>
  <c r="J71" i="44"/>
  <c r="K71" i="44" s="1"/>
  <c r="I71" i="44"/>
  <c r="J70" i="44"/>
  <c r="K70" i="44" s="1"/>
  <c r="I70" i="44"/>
  <c r="J69" i="44"/>
  <c r="K69" i="44" s="1"/>
  <c r="I69" i="44"/>
  <c r="J68" i="44"/>
  <c r="K68" i="44" s="1"/>
  <c r="I68" i="44"/>
  <c r="J67" i="44"/>
  <c r="K67" i="44" s="1"/>
  <c r="I67" i="44"/>
  <c r="J66" i="44"/>
  <c r="K66" i="44" s="1"/>
  <c r="I66" i="44"/>
  <c r="J64" i="44"/>
  <c r="K64" i="44" s="1"/>
  <c r="I64" i="44"/>
  <c r="J63" i="44"/>
  <c r="K63" i="44" s="1"/>
  <c r="I63" i="44"/>
  <c r="J62" i="44"/>
  <c r="K62" i="44" s="1"/>
  <c r="I62" i="44"/>
  <c r="J61" i="44"/>
  <c r="K61" i="44" s="1"/>
  <c r="I61" i="44"/>
  <c r="J60" i="44"/>
  <c r="K60" i="44" s="1"/>
  <c r="I60" i="44"/>
  <c r="J59" i="44"/>
  <c r="K59" i="44" s="1"/>
  <c r="I59" i="44"/>
  <c r="J57" i="44"/>
  <c r="K57" i="44" s="1"/>
  <c r="I57" i="44"/>
  <c r="J56" i="44"/>
  <c r="K56" i="44" s="1"/>
  <c r="I56" i="44"/>
  <c r="J55" i="44"/>
  <c r="K55" i="44" s="1"/>
  <c r="I55" i="44"/>
  <c r="J54" i="44"/>
  <c r="K54" i="44" s="1"/>
  <c r="I54" i="44"/>
  <c r="J53" i="44"/>
  <c r="K53" i="44" s="1"/>
  <c r="I53" i="44"/>
  <c r="J52" i="44"/>
  <c r="K52" i="44" s="1"/>
  <c r="I52" i="44"/>
  <c r="J51" i="44"/>
  <c r="K51" i="44" s="1"/>
  <c r="I51" i="44"/>
  <c r="J50" i="44"/>
  <c r="K50" i="44" s="1"/>
  <c r="I50" i="44"/>
  <c r="J49" i="44"/>
  <c r="K49" i="44" s="1"/>
  <c r="I49" i="44"/>
  <c r="J48" i="44"/>
  <c r="K48" i="44" s="1"/>
  <c r="I48" i="44"/>
  <c r="J47" i="44"/>
  <c r="K47" i="44" s="1"/>
  <c r="I47" i="44"/>
  <c r="J46" i="44"/>
  <c r="K46" i="44" s="1"/>
  <c r="I46" i="44"/>
  <c r="J45" i="44"/>
  <c r="K45" i="44" s="1"/>
  <c r="I45" i="44"/>
  <c r="K44" i="44"/>
  <c r="J44" i="44"/>
  <c r="I44" i="44"/>
  <c r="J42" i="44"/>
  <c r="K42" i="44" s="1"/>
  <c r="I42" i="44"/>
  <c r="J41" i="44"/>
  <c r="K41" i="44" s="1"/>
  <c r="I41" i="44"/>
  <c r="K40" i="44"/>
  <c r="J40" i="44"/>
  <c r="I40" i="44"/>
  <c r="J39" i="44"/>
  <c r="K39" i="44" s="1"/>
  <c r="I39" i="44"/>
  <c r="J38" i="44"/>
  <c r="K38" i="44" s="1"/>
  <c r="I38" i="44"/>
  <c r="J36" i="44"/>
  <c r="K36" i="44" s="1"/>
  <c r="I36" i="44"/>
  <c r="J35" i="44"/>
  <c r="K35" i="44" s="1"/>
  <c r="I35" i="44"/>
  <c r="J33" i="44"/>
  <c r="K33" i="44" s="1"/>
  <c r="I33" i="44"/>
  <c r="J32" i="44"/>
  <c r="K32" i="44" s="1"/>
  <c r="I32" i="44"/>
  <c r="J31" i="44"/>
  <c r="K31" i="44" s="1"/>
  <c r="I31" i="44"/>
  <c r="J30" i="44"/>
  <c r="K30" i="44" s="1"/>
  <c r="I30" i="44"/>
  <c r="J29" i="44"/>
  <c r="K29" i="44" s="1"/>
  <c r="I29" i="44"/>
  <c r="J28" i="44"/>
  <c r="K28" i="44" s="1"/>
  <c r="I28" i="44"/>
  <c r="J27" i="44"/>
  <c r="K27" i="44" s="1"/>
  <c r="I27" i="44"/>
  <c r="J26" i="44"/>
  <c r="K26" i="44" s="1"/>
  <c r="I26" i="44"/>
  <c r="J25" i="44"/>
  <c r="K25" i="44" s="1"/>
  <c r="I25" i="44"/>
  <c r="J24" i="44"/>
  <c r="K24" i="44" s="1"/>
  <c r="I24" i="44"/>
  <c r="J23" i="44"/>
  <c r="K23" i="44" s="1"/>
  <c r="I23" i="44"/>
  <c r="J22" i="44"/>
  <c r="I22" i="44"/>
  <c r="J20" i="44"/>
  <c r="K20" i="44" s="1"/>
  <c r="I20" i="44"/>
  <c r="J19" i="44"/>
  <c r="K19" i="44" s="1"/>
  <c r="I19" i="44"/>
  <c r="J18" i="44"/>
  <c r="K18" i="44" s="1"/>
  <c r="I18" i="44"/>
  <c r="J17" i="44"/>
  <c r="K17" i="44" s="1"/>
  <c r="I17" i="44"/>
  <c r="J75" i="43"/>
  <c r="K75" i="43" s="1"/>
  <c r="I75" i="43"/>
  <c r="J74" i="43"/>
  <c r="K74" i="43" s="1"/>
  <c r="I74" i="43"/>
  <c r="J73" i="43"/>
  <c r="K73" i="43" s="1"/>
  <c r="I73" i="43"/>
  <c r="J71" i="43"/>
  <c r="K71" i="43" s="1"/>
  <c r="I71" i="43"/>
  <c r="J70" i="43"/>
  <c r="K70" i="43" s="1"/>
  <c r="I70" i="43"/>
  <c r="J69" i="43"/>
  <c r="K69" i="43" s="1"/>
  <c r="I69" i="43"/>
  <c r="J68" i="43"/>
  <c r="K68" i="43" s="1"/>
  <c r="I68" i="43"/>
  <c r="J67" i="43"/>
  <c r="K67" i="43" s="1"/>
  <c r="I67" i="43"/>
  <c r="J66" i="43"/>
  <c r="K66" i="43" s="1"/>
  <c r="I66" i="43"/>
  <c r="J64" i="43"/>
  <c r="K64" i="43" s="1"/>
  <c r="I64" i="43"/>
  <c r="J63" i="43"/>
  <c r="K63" i="43" s="1"/>
  <c r="I63" i="43"/>
  <c r="J62" i="43"/>
  <c r="K62" i="43" s="1"/>
  <c r="I62" i="43"/>
  <c r="J61" i="43"/>
  <c r="K61" i="43" s="1"/>
  <c r="I61" i="43"/>
  <c r="J60" i="43"/>
  <c r="K60" i="43" s="1"/>
  <c r="I60" i="43"/>
  <c r="J59" i="43"/>
  <c r="K59" i="43" s="1"/>
  <c r="I59" i="43"/>
  <c r="J57" i="43"/>
  <c r="K57" i="43" s="1"/>
  <c r="I57" i="43"/>
  <c r="J56" i="43"/>
  <c r="K56" i="43" s="1"/>
  <c r="I56" i="43"/>
  <c r="J55" i="43"/>
  <c r="K55" i="43" s="1"/>
  <c r="I55" i="43"/>
  <c r="J54" i="43"/>
  <c r="K54" i="43" s="1"/>
  <c r="I54" i="43"/>
  <c r="J53" i="43"/>
  <c r="K53" i="43" s="1"/>
  <c r="I53" i="43"/>
  <c r="J52" i="43"/>
  <c r="K52" i="43" s="1"/>
  <c r="I52" i="43"/>
  <c r="J51" i="43"/>
  <c r="K51" i="43" s="1"/>
  <c r="I51" i="43"/>
  <c r="J50" i="43"/>
  <c r="K50" i="43" s="1"/>
  <c r="I50" i="43"/>
  <c r="J49" i="43"/>
  <c r="K49" i="43" s="1"/>
  <c r="I49" i="43"/>
  <c r="J48" i="43"/>
  <c r="K48" i="43" s="1"/>
  <c r="I48" i="43"/>
  <c r="J47" i="43"/>
  <c r="K47" i="43" s="1"/>
  <c r="I47" i="43"/>
  <c r="J46" i="43"/>
  <c r="K46" i="43" s="1"/>
  <c r="I46" i="43"/>
  <c r="J45" i="43"/>
  <c r="K45" i="43" s="1"/>
  <c r="I45" i="43"/>
  <c r="J44" i="43"/>
  <c r="K44" i="43" s="1"/>
  <c r="I44" i="43"/>
  <c r="J42" i="43"/>
  <c r="K42" i="43" s="1"/>
  <c r="I42" i="43"/>
  <c r="J41" i="43"/>
  <c r="K41" i="43" s="1"/>
  <c r="I41" i="43"/>
  <c r="J40" i="43"/>
  <c r="K40" i="43" s="1"/>
  <c r="I40" i="43"/>
  <c r="J39" i="43"/>
  <c r="K39" i="43" s="1"/>
  <c r="I39" i="43"/>
  <c r="J38" i="43"/>
  <c r="K38" i="43" s="1"/>
  <c r="I38" i="43"/>
  <c r="J36" i="43"/>
  <c r="K36" i="43" s="1"/>
  <c r="I36" i="43"/>
  <c r="J35" i="43"/>
  <c r="K35" i="43" s="1"/>
  <c r="I35" i="43"/>
  <c r="J33" i="43"/>
  <c r="K33" i="43" s="1"/>
  <c r="I33" i="43"/>
  <c r="J32" i="43"/>
  <c r="K32" i="43" s="1"/>
  <c r="I32" i="43"/>
  <c r="J31" i="43"/>
  <c r="K31" i="43" s="1"/>
  <c r="I31" i="43"/>
  <c r="J30" i="43"/>
  <c r="K30" i="43" s="1"/>
  <c r="I30" i="43"/>
  <c r="J29" i="43"/>
  <c r="K29" i="43" s="1"/>
  <c r="I29" i="43"/>
  <c r="J28" i="43"/>
  <c r="K28" i="43" s="1"/>
  <c r="I28" i="43"/>
  <c r="J27" i="43"/>
  <c r="K27" i="43" s="1"/>
  <c r="I27" i="43"/>
  <c r="J26" i="43"/>
  <c r="K26" i="43" s="1"/>
  <c r="I26" i="43"/>
  <c r="J25" i="43"/>
  <c r="K25" i="43" s="1"/>
  <c r="I25" i="43"/>
  <c r="J24" i="43"/>
  <c r="K24" i="43" s="1"/>
  <c r="I24" i="43"/>
  <c r="J23" i="43"/>
  <c r="K23" i="43" s="1"/>
  <c r="I23" i="43"/>
  <c r="J22" i="43"/>
  <c r="K22" i="43" s="1"/>
  <c r="I22" i="43"/>
  <c r="J20" i="43"/>
  <c r="K20" i="43" s="1"/>
  <c r="I20" i="43"/>
  <c r="J19" i="43"/>
  <c r="K19" i="43" s="1"/>
  <c r="I19" i="43"/>
  <c r="J18" i="43"/>
  <c r="K18" i="43" s="1"/>
  <c r="I18" i="43"/>
  <c r="J17" i="43"/>
  <c r="K17" i="43" s="1"/>
  <c r="I17" i="43"/>
  <c r="J75" i="42"/>
  <c r="K75" i="42" s="1"/>
  <c r="I75" i="42"/>
  <c r="J74" i="42"/>
  <c r="K74" i="42" s="1"/>
  <c r="I74" i="42"/>
  <c r="J73" i="42"/>
  <c r="K73" i="42" s="1"/>
  <c r="I73" i="42"/>
  <c r="J71" i="42"/>
  <c r="K71" i="42" s="1"/>
  <c r="I71" i="42"/>
  <c r="J70" i="42"/>
  <c r="K70" i="42" s="1"/>
  <c r="I70" i="42"/>
  <c r="J69" i="42"/>
  <c r="K69" i="42" s="1"/>
  <c r="I69" i="42"/>
  <c r="J68" i="42"/>
  <c r="K68" i="42" s="1"/>
  <c r="I68" i="42"/>
  <c r="J67" i="42"/>
  <c r="K67" i="42" s="1"/>
  <c r="I67" i="42"/>
  <c r="J66" i="42"/>
  <c r="K66" i="42" s="1"/>
  <c r="I66" i="42"/>
  <c r="J64" i="42"/>
  <c r="K64" i="42" s="1"/>
  <c r="I64" i="42"/>
  <c r="J63" i="42"/>
  <c r="K63" i="42" s="1"/>
  <c r="I63" i="42"/>
  <c r="J62" i="42"/>
  <c r="K62" i="42" s="1"/>
  <c r="I62" i="42"/>
  <c r="J61" i="42"/>
  <c r="K61" i="42" s="1"/>
  <c r="I61" i="42"/>
  <c r="J60" i="42"/>
  <c r="K60" i="42" s="1"/>
  <c r="I60" i="42"/>
  <c r="J59" i="42"/>
  <c r="K59" i="42" s="1"/>
  <c r="I59" i="42"/>
  <c r="J57" i="42"/>
  <c r="K57" i="42" s="1"/>
  <c r="I57" i="42"/>
  <c r="J56" i="42"/>
  <c r="K56" i="42" s="1"/>
  <c r="I56" i="42"/>
  <c r="J55" i="42"/>
  <c r="K55" i="42" s="1"/>
  <c r="I55" i="42"/>
  <c r="J54" i="42"/>
  <c r="K54" i="42" s="1"/>
  <c r="I54" i="42"/>
  <c r="J53" i="42"/>
  <c r="K53" i="42" s="1"/>
  <c r="I53" i="42"/>
  <c r="J52" i="42"/>
  <c r="K52" i="42" s="1"/>
  <c r="I52" i="42"/>
  <c r="J51" i="42"/>
  <c r="K51" i="42" s="1"/>
  <c r="I51" i="42"/>
  <c r="J50" i="42"/>
  <c r="K50" i="42" s="1"/>
  <c r="I50" i="42"/>
  <c r="J49" i="42"/>
  <c r="K49" i="42" s="1"/>
  <c r="I49" i="42"/>
  <c r="J48" i="42"/>
  <c r="K48" i="42" s="1"/>
  <c r="I48" i="42"/>
  <c r="J47" i="42"/>
  <c r="K47" i="42" s="1"/>
  <c r="I47" i="42"/>
  <c r="J46" i="42"/>
  <c r="K46" i="42" s="1"/>
  <c r="I46" i="42"/>
  <c r="J45" i="42"/>
  <c r="K45" i="42" s="1"/>
  <c r="I45" i="42"/>
  <c r="J44" i="42"/>
  <c r="K44" i="42" s="1"/>
  <c r="I44" i="42"/>
  <c r="J42" i="42"/>
  <c r="K42" i="42" s="1"/>
  <c r="I42" i="42"/>
  <c r="J41" i="42"/>
  <c r="K41" i="42" s="1"/>
  <c r="I41" i="42"/>
  <c r="J40" i="42"/>
  <c r="K40" i="42" s="1"/>
  <c r="I40" i="42"/>
  <c r="J39" i="42"/>
  <c r="K39" i="42" s="1"/>
  <c r="I39" i="42"/>
  <c r="J38" i="42"/>
  <c r="K38" i="42" s="1"/>
  <c r="I38" i="42"/>
  <c r="J36" i="42"/>
  <c r="K36" i="42" s="1"/>
  <c r="I36" i="42"/>
  <c r="J35" i="42"/>
  <c r="K35" i="42" s="1"/>
  <c r="I35" i="42"/>
  <c r="J33" i="42"/>
  <c r="K33" i="42" s="1"/>
  <c r="I33" i="42"/>
  <c r="J32" i="42"/>
  <c r="K32" i="42" s="1"/>
  <c r="I32" i="42"/>
  <c r="J31" i="42"/>
  <c r="K31" i="42" s="1"/>
  <c r="I31" i="42"/>
  <c r="J30" i="42"/>
  <c r="K30" i="42" s="1"/>
  <c r="I30" i="42"/>
  <c r="J29" i="42"/>
  <c r="K29" i="42" s="1"/>
  <c r="I29" i="42"/>
  <c r="J28" i="42"/>
  <c r="K28" i="42" s="1"/>
  <c r="I28" i="42"/>
  <c r="J27" i="42"/>
  <c r="K27" i="42" s="1"/>
  <c r="I27" i="42"/>
  <c r="J26" i="42"/>
  <c r="K26" i="42" s="1"/>
  <c r="I26" i="42"/>
  <c r="J25" i="42"/>
  <c r="K25" i="42" s="1"/>
  <c r="I25" i="42"/>
  <c r="J24" i="42"/>
  <c r="K24" i="42" s="1"/>
  <c r="I24" i="42"/>
  <c r="J23" i="42"/>
  <c r="K23" i="42" s="1"/>
  <c r="I23" i="42"/>
  <c r="J22" i="42"/>
  <c r="K22" i="42" s="1"/>
  <c r="I22" i="42"/>
  <c r="J20" i="42"/>
  <c r="K20" i="42" s="1"/>
  <c r="I20" i="42"/>
  <c r="J19" i="42"/>
  <c r="K19" i="42" s="1"/>
  <c r="I19" i="42"/>
  <c r="J18" i="42"/>
  <c r="K18" i="42" s="1"/>
  <c r="I18" i="42"/>
  <c r="J17" i="42"/>
  <c r="K17" i="42" s="1"/>
  <c r="I17" i="42"/>
  <c r="J75" i="41"/>
  <c r="K75" i="41" s="1"/>
  <c r="I75" i="41"/>
  <c r="J74" i="41"/>
  <c r="K74" i="41" s="1"/>
  <c r="I74" i="41"/>
  <c r="J73" i="41"/>
  <c r="K73" i="41" s="1"/>
  <c r="I73" i="41"/>
  <c r="J71" i="41"/>
  <c r="K71" i="41" s="1"/>
  <c r="I71" i="41"/>
  <c r="J70" i="41"/>
  <c r="K70" i="41" s="1"/>
  <c r="I70" i="41"/>
  <c r="J69" i="41"/>
  <c r="K69" i="41" s="1"/>
  <c r="I69" i="41"/>
  <c r="J68" i="41"/>
  <c r="K68" i="41" s="1"/>
  <c r="I68" i="41"/>
  <c r="J67" i="41"/>
  <c r="K67" i="41" s="1"/>
  <c r="I67" i="41"/>
  <c r="J66" i="41"/>
  <c r="K66" i="41" s="1"/>
  <c r="I66" i="41"/>
  <c r="J64" i="41"/>
  <c r="K64" i="41" s="1"/>
  <c r="I64" i="41"/>
  <c r="J63" i="41"/>
  <c r="K63" i="41" s="1"/>
  <c r="I63" i="41"/>
  <c r="J62" i="41"/>
  <c r="K62" i="41" s="1"/>
  <c r="I62" i="41"/>
  <c r="J61" i="41"/>
  <c r="K61" i="41" s="1"/>
  <c r="I61" i="41"/>
  <c r="J60" i="41"/>
  <c r="K60" i="41" s="1"/>
  <c r="I60" i="41"/>
  <c r="J59" i="41"/>
  <c r="K59" i="41" s="1"/>
  <c r="I59" i="41"/>
  <c r="J57" i="41"/>
  <c r="K57" i="41" s="1"/>
  <c r="I57" i="41"/>
  <c r="J56" i="41"/>
  <c r="K56" i="41" s="1"/>
  <c r="I56" i="41"/>
  <c r="J55" i="41"/>
  <c r="K55" i="41" s="1"/>
  <c r="I55" i="41"/>
  <c r="J54" i="41"/>
  <c r="K54" i="41" s="1"/>
  <c r="I54" i="41"/>
  <c r="J53" i="41"/>
  <c r="K53" i="41" s="1"/>
  <c r="I53" i="41"/>
  <c r="J52" i="41"/>
  <c r="K52" i="41" s="1"/>
  <c r="I52" i="41"/>
  <c r="J51" i="41"/>
  <c r="K51" i="41" s="1"/>
  <c r="I51" i="41"/>
  <c r="J50" i="41"/>
  <c r="K50" i="41" s="1"/>
  <c r="I50" i="41"/>
  <c r="J49" i="41"/>
  <c r="K49" i="41" s="1"/>
  <c r="I49" i="41"/>
  <c r="J48" i="41"/>
  <c r="K48" i="41" s="1"/>
  <c r="I48" i="41"/>
  <c r="J47" i="41"/>
  <c r="K47" i="41" s="1"/>
  <c r="I47" i="41"/>
  <c r="J46" i="41"/>
  <c r="K46" i="41" s="1"/>
  <c r="I46" i="41"/>
  <c r="J45" i="41"/>
  <c r="K45" i="41" s="1"/>
  <c r="I45" i="41"/>
  <c r="J44" i="41"/>
  <c r="K44" i="41" s="1"/>
  <c r="I44" i="41"/>
  <c r="J42" i="41"/>
  <c r="K42" i="41" s="1"/>
  <c r="I42" i="41"/>
  <c r="J41" i="41"/>
  <c r="K41" i="41" s="1"/>
  <c r="I41" i="41"/>
  <c r="J40" i="41"/>
  <c r="K40" i="41" s="1"/>
  <c r="I40" i="41"/>
  <c r="J39" i="41"/>
  <c r="K39" i="41" s="1"/>
  <c r="I39" i="41"/>
  <c r="J38" i="41"/>
  <c r="K38" i="41" s="1"/>
  <c r="I38" i="41"/>
  <c r="J36" i="41"/>
  <c r="K36" i="41" s="1"/>
  <c r="I36" i="41"/>
  <c r="J35" i="41"/>
  <c r="K35" i="41" s="1"/>
  <c r="I35" i="41"/>
  <c r="J33" i="41"/>
  <c r="K33" i="41" s="1"/>
  <c r="I33" i="41"/>
  <c r="J32" i="41"/>
  <c r="K32" i="41" s="1"/>
  <c r="I32" i="41"/>
  <c r="J31" i="41"/>
  <c r="K31" i="41" s="1"/>
  <c r="I31" i="41"/>
  <c r="J30" i="41"/>
  <c r="K30" i="41" s="1"/>
  <c r="I30" i="41"/>
  <c r="J29" i="41"/>
  <c r="K29" i="41" s="1"/>
  <c r="I29" i="41"/>
  <c r="J28" i="41"/>
  <c r="K28" i="41" s="1"/>
  <c r="I28" i="41"/>
  <c r="J27" i="41"/>
  <c r="K27" i="41" s="1"/>
  <c r="I27" i="41"/>
  <c r="J26" i="41"/>
  <c r="K26" i="41" s="1"/>
  <c r="I26" i="41"/>
  <c r="J25" i="41"/>
  <c r="K25" i="41" s="1"/>
  <c r="I25" i="41"/>
  <c r="J24" i="41"/>
  <c r="K24" i="41" s="1"/>
  <c r="I24" i="41"/>
  <c r="J23" i="41"/>
  <c r="K23" i="41" s="1"/>
  <c r="I23" i="41"/>
  <c r="J22" i="41"/>
  <c r="K22" i="41" s="1"/>
  <c r="I22" i="41"/>
  <c r="J20" i="41"/>
  <c r="K20" i="41" s="1"/>
  <c r="I20" i="41"/>
  <c r="J19" i="41"/>
  <c r="K19" i="41" s="1"/>
  <c r="I19" i="41"/>
  <c r="J18" i="41"/>
  <c r="K18" i="41" s="1"/>
  <c r="I18" i="41"/>
  <c r="J17" i="41"/>
  <c r="K17" i="41" s="1"/>
  <c r="I17" i="41"/>
  <c r="J75" i="40"/>
  <c r="K75" i="40" s="1"/>
  <c r="I75" i="40"/>
  <c r="J74" i="40"/>
  <c r="K74" i="40" s="1"/>
  <c r="I74" i="40"/>
  <c r="J73" i="40"/>
  <c r="K73" i="40" s="1"/>
  <c r="I73" i="40"/>
  <c r="J71" i="40"/>
  <c r="K71" i="40" s="1"/>
  <c r="I71" i="40"/>
  <c r="J70" i="40"/>
  <c r="K70" i="40" s="1"/>
  <c r="I70" i="40"/>
  <c r="J69" i="40"/>
  <c r="K69" i="40" s="1"/>
  <c r="I69" i="40"/>
  <c r="J68" i="40"/>
  <c r="K68" i="40" s="1"/>
  <c r="I68" i="40"/>
  <c r="J67" i="40"/>
  <c r="K67" i="40" s="1"/>
  <c r="I67" i="40"/>
  <c r="J66" i="40"/>
  <c r="K66" i="40" s="1"/>
  <c r="I66" i="40"/>
  <c r="J64" i="40"/>
  <c r="K64" i="40" s="1"/>
  <c r="I64" i="40"/>
  <c r="J63" i="40"/>
  <c r="K63" i="40" s="1"/>
  <c r="I63" i="40"/>
  <c r="J62" i="40"/>
  <c r="K62" i="40" s="1"/>
  <c r="I62" i="40"/>
  <c r="J61" i="40"/>
  <c r="K61" i="40" s="1"/>
  <c r="I61" i="40"/>
  <c r="J60" i="40"/>
  <c r="K60" i="40" s="1"/>
  <c r="I60" i="40"/>
  <c r="J59" i="40"/>
  <c r="K59" i="40" s="1"/>
  <c r="I59" i="40"/>
  <c r="J57" i="40"/>
  <c r="K57" i="40" s="1"/>
  <c r="I57" i="40"/>
  <c r="J56" i="40"/>
  <c r="K56" i="40" s="1"/>
  <c r="I56" i="40"/>
  <c r="J55" i="40"/>
  <c r="K55" i="40" s="1"/>
  <c r="I55" i="40"/>
  <c r="J54" i="40"/>
  <c r="K54" i="40" s="1"/>
  <c r="I54" i="40"/>
  <c r="J53" i="40"/>
  <c r="K53" i="40" s="1"/>
  <c r="I53" i="40"/>
  <c r="J52" i="40"/>
  <c r="K52" i="40" s="1"/>
  <c r="I52" i="40"/>
  <c r="J51" i="40"/>
  <c r="K51" i="40" s="1"/>
  <c r="I51" i="40"/>
  <c r="J50" i="40"/>
  <c r="K50" i="40" s="1"/>
  <c r="I50" i="40"/>
  <c r="J49" i="40"/>
  <c r="K49" i="40" s="1"/>
  <c r="I49" i="40"/>
  <c r="J48" i="40"/>
  <c r="K48" i="40" s="1"/>
  <c r="I48" i="40"/>
  <c r="J47" i="40"/>
  <c r="K47" i="40" s="1"/>
  <c r="I47" i="40"/>
  <c r="J46" i="40"/>
  <c r="K46" i="40" s="1"/>
  <c r="I46" i="40"/>
  <c r="J45" i="40"/>
  <c r="K45" i="40" s="1"/>
  <c r="I45" i="40"/>
  <c r="J44" i="40"/>
  <c r="K44" i="40" s="1"/>
  <c r="I44" i="40"/>
  <c r="J42" i="40"/>
  <c r="K42" i="40" s="1"/>
  <c r="I42" i="40"/>
  <c r="J41" i="40"/>
  <c r="K41" i="40" s="1"/>
  <c r="I41" i="40"/>
  <c r="K40" i="40"/>
  <c r="J40" i="40"/>
  <c r="I40" i="40"/>
  <c r="J39" i="40"/>
  <c r="K39" i="40" s="1"/>
  <c r="I39" i="40"/>
  <c r="J38" i="40"/>
  <c r="K38" i="40" s="1"/>
  <c r="I38" i="40"/>
  <c r="J36" i="40"/>
  <c r="K36" i="40" s="1"/>
  <c r="I36" i="40"/>
  <c r="J35" i="40"/>
  <c r="K35" i="40" s="1"/>
  <c r="I35" i="40"/>
  <c r="J33" i="40"/>
  <c r="K33" i="40" s="1"/>
  <c r="I33" i="40"/>
  <c r="J32" i="40"/>
  <c r="K32" i="40" s="1"/>
  <c r="I32" i="40"/>
  <c r="J31" i="40"/>
  <c r="K31" i="40" s="1"/>
  <c r="I31" i="40"/>
  <c r="J30" i="40"/>
  <c r="K30" i="40" s="1"/>
  <c r="I30" i="40"/>
  <c r="J29" i="40"/>
  <c r="K29" i="40" s="1"/>
  <c r="I29" i="40"/>
  <c r="J28" i="40"/>
  <c r="K28" i="40" s="1"/>
  <c r="I28" i="40"/>
  <c r="J27" i="40"/>
  <c r="K27" i="40" s="1"/>
  <c r="I27" i="40"/>
  <c r="J26" i="40"/>
  <c r="K26" i="40" s="1"/>
  <c r="I26" i="40"/>
  <c r="J25" i="40"/>
  <c r="K25" i="40" s="1"/>
  <c r="I25" i="40"/>
  <c r="J24" i="40"/>
  <c r="K24" i="40" s="1"/>
  <c r="I24" i="40"/>
  <c r="J23" i="40"/>
  <c r="K23" i="40" s="1"/>
  <c r="I23" i="40"/>
  <c r="J22" i="40"/>
  <c r="I22" i="40"/>
  <c r="J20" i="40"/>
  <c r="K20" i="40" s="1"/>
  <c r="I20" i="40"/>
  <c r="J19" i="40"/>
  <c r="K19" i="40" s="1"/>
  <c r="I19" i="40"/>
  <c r="J18" i="40"/>
  <c r="K18" i="40" s="1"/>
  <c r="I18" i="40"/>
  <c r="J17" i="40"/>
  <c r="K17" i="40" s="1"/>
  <c r="I17" i="40"/>
  <c r="J75" i="39"/>
  <c r="K75" i="39" s="1"/>
  <c r="I75" i="39"/>
  <c r="J74" i="39"/>
  <c r="K74" i="39" s="1"/>
  <c r="I74" i="39"/>
  <c r="J73" i="39"/>
  <c r="K73" i="39" s="1"/>
  <c r="I73" i="39"/>
  <c r="J71" i="39"/>
  <c r="K71" i="39" s="1"/>
  <c r="I71" i="39"/>
  <c r="J70" i="39"/>
  <c r="K70" i="39" s="1"/>
  <c r="I70" i="39"/>
  <c r="J69" i="39"/>
  <c r="K69" i="39" s="1"/>
  <c r="I69" i="39"/>
  <c r="J68" i="39"/>
  <c r="K68" i="39" s="1"/>
  <c r="I68" i="39"/>
  <c r="J67" i="39"/>
  <c r="K67" i="39" s="1"/>
  <c r="I67" i="39"/>
  <c r="J66" i="39"/>
  <c r="K66" i="39" s="1"/>
  <c r="I66" i="39"/>
  <c r="J64" i="39"/>
  <c r="K64" i="39" s="1"/>
  <c r="I64" i="39"/>
  <c r="J63" i="39"/>
  <c r="K63" i="39" s="1"/>
  <c r="I63" i="39"/>
  <c r="J62" i="39"/>
  <c r="K62" i="39" s="1"/>
  <c r="I62" i="39"/>
  <c r="J61" i="39"/>
  <c r="K61" i="39" s="1"/>
  <c r="I61" i="39"/>
  <c r="J60" i="39"/>
  <c r="K60" i="39" s="1"/>
  <c r="I60" i="39"/>
  <c r="J59" i="39"/>
  <c r="K59" i="39" s="1"/>
  <c r="I59" i="39"/>
  <c r="J57" i="39"/>
  <c r="K57" i="39" s="1"/>
  <c r="I57" i="39"/>
  <c r="J56" i="39"/>
  <c r="K56" i="39" s="1"/>
  <c r="I56" i="39"/>
  <c r="J55" i="39"/>
  <c r="K55" i="39" s="1"/>
  <c r="I55" i="39"/>
  <c r="J54" i="39"/>
  <c r="K54" i="39" s="1"/>
  <c r="I54" i="39"/>
  <c r="J53" i="39"/>
  <c r="K53" i="39" s="1"/>
  <c r="I53" i="39"/>
  <c r="J52" i="39"/>
  <c r="K52" i="39" s="1"/>
  <c r="I52" i="39"/>
  <c r="J51" i="39"/>
  <c r="K51" i="39" s="1"/>
  <c r="I51" i="39"/>
  <c r="J50" i="39"/>
  <c r="K50" i="39" s="1"/>
  <c r="I50" i="39"/>
  <c r="J49" i="39"/>
  <c r="K49" i="39" s="1"/>
  <c r="I49" i="39"/>
  <c r="J48" i="39"/>
  <c r="K48" i="39" s="1"/>
  <c r="I48" i="39"/>
  <c r="J47" i="39"/>
  <c r="K47" i="39" s="1"/>
  <c r="I47" i="39"/>
  <c r="J46" i="39"/>
  <c r="K46" i="39" s="1"/>
  <c r="I46" i="39"/>
  <c r="J45" i="39"/>
  <c r="K45" i="39" s="1"/>
  <c r="I45" i="39"/>
  <c r="J44" i="39"/>
  <c r="K44" i="39" s="1"/>
  <c r="I44" i="39"/>
  <c r="J42" i="39"/>
  <c r="K42" i="39" s="1"/>
  <c r="I42" i="39"/>
  <c r="J41" i="39"/>
  <c r="K41" i="39" s="1"/>
  <c r="I41" i="39"/>
  <c r="J40" i="39"/>
  <c r="K40" i="39" s="1"/>
  <c r="I40" i="39"/>
  <c r="J39" i="39"/>
  <c r="K39" i="39" s="1"/>
  <c r="I39" i="39"/>
  <c r="J38" i="39"/>
  <c r="K38" i="39" s="1"/>
  <c r="I38" i="39"/>
  <c r="J36" i="39"/>
  <c r="K36" i="39" s="1"/>
  <c r="I36" i="39"/>
  <c r="J35" i="39"/>
  <c r="K35" i="39" s="1"/>
  <c r="I35" i="39"/>
  <c r="J33" i="39"/>
  <c r="K33" i="39" s="1"/>
  <c r="I33" i="39"/>
  <c r="J32" i="39"/>
  <c r="K32" i="39" s="1"/>
  <c r="I32" i="39"/>
  <c r="J31" i="39"/>
  <c r="K31" i="39" s="1"/>
  <c r="I31" i="39"/>
  <c r="J30" i="39"/>
  <c r="K30" i="39" s="1"/>
  <c r="I30" i="39"/>
  <c r="J29" i="39"/>
  <c r="K29" i="39" s="1"/>
  <c r="I29" i="39"/>
  <c r="J28" i="39"/>
  <c r="K28" i="39" s="1"/>
  <c r="I28" i="39"/>
  <c r="J27" i="39"/>
  <c r="K27" i="39" s="1"/>
  <c r="I27" i="39"/>
  <c r="J26" i="39"/>
  <c r="K26" i="39" s="1"/>
  <c r="I26" i="39"/>
  <c r="J25" i="39"/>
  <c r="K25" i="39" s="1"/>
  <c r="I25" i="39"/>
  <c r="J24" i="39"/>
  <c r="K24" i="39" s="1"/>
  <c r="I24" i="39"/>
  <c r="J23" i="39"/>
  <c r="K23" i="39" s="1"/>
  <c r="I23" i="39"/>
  <c r="J22" i="39"/>
  <c r="I22" i="39"/>
  <c r="J20" i="39"/>
  <c r="K20" i="39" s="1"/>
  <c r="I20" i="39"/>
  <c r="J19" i="39"/>
  <c r="K19" i="39" s="1"/>
  <c r="I19" i="39"/>
  <c r="J18" i="39"/>
  <c r="K18" i="39" s="1"/>
  <c r="I18" i="39"/>
  <c r="J17" i="39"/>
  <c r="K17" i="39" s="1"/>
  <c r="I17" i="39"/>
  <c r="J75" i="38"/>
  <c r="K75" i="38" s="1"/>
  <c r="I75" i="38"/>
  <c r="J74" i="38"/>
  <c r="K74" i="38" s="1"/>
  <c r="I74" i="38"/>
  <c r="J73" i="38"/>
  <c r="K73" i="38" s="1"/>
  <c r="I73" i="38"/>
  <c r="J71" i="38"/>
  <c r="K71" i="38" s="1"/>
  <c r="I71" i="38"/>
  <c r="J70" i="38"/>
  <c r="K70" i="38" s="1"/>
  <c r="I70" i="38"/>
  <c r="J69" i="38"/>
  <c r="K69" i="38" s="1"/>
  <c r="I69" i="38"/>
  <c r="J68" i="38"/>
  <c r="K68" i="38" s="1"/>
  <c r="I68" i="38"/>
  <c r="J67" i="38"/>
  <c r="K67" i="38" s="1"/>
  <c r="I67" i="38"/>
  <c r="J66" i="38"/>
  <c r="K66" i="38" s="1"/>
  <c r="I66" i="38"/>
  <c r="J64" i="38"/>
  <c r="K64" i="38" s="1"/>
  <c r="I64" i="38"/>
  <c r="J63" i="38"/>
  <c r="K63" i="38" s="1"/>
  <c r="I63" i="38"/>
  <c r="J62" i="38"/>
  <c r="K62" i="38" s="1"/>
  <c r="I62" i="38"/>
  <c r="J61" i="38"/>
  <c r="K61" i="38" s="1"/>
  <c r="I61" i="38"/>
  <c r="J60" i="38"/>
  <c r="K60" i="38" s="1"/>
  <c r="I60" i="38"/>
  <c r="J59" i="38"/>
  <c r="K59" i="38" s="1"/>
  <c r="I59" i="38"/>
  <c r="J57" i="38"/>
  <c r="K57" i="38" s="1"/>
  <c r="I57" i="38"/>
  <c r="J56" i="38"/>
  <c r="K56" i="38" s="1"/>
  <c r="I56" i="38"/>
  <c r="J55" i="38"/>
  <c r="K55" i="38" s="1"/>
  <c r="I55" i="38"/>
  <c r="J54" i="38"/>
  <c r="K54" i="38" s="1"/>
  <c r="I54" i="38"/>
  <c r="J53" i="38"/>
  <c r="K53" i="38" s="1"/>
  <c r="I53" i="38"/>
  <c r="J52" i="38"/>
  <c r="K52" i="38" s="1"/>
  <c r="I52" i="38"/>
  <c r="J51" i="38"/>
  <c r="K51" i="38" s="1"/>
  <c r="I51" i="38"/>
  <c r="J50" i="38"/>
  <c r="K50" i="38" s="1"/>
  <c r="I50" i="38"/>
  <c r="J49" i="38"/>
  <c r="K49" i="38" s="1"/>
  <c r="I49" i="38"/>
  <c r="J48" i="38"/>
  <c r="K48" i="38" s="1"/>
  <c r="I48" i="38"/>
  <c r="J47" i="38"/>
  <c r="K47" i="38" s="1"/>
  <c r="I47" i="38"/>
  <c r="J46" i="38"/>
  <c r="K46" i="38" s="1"/>
  <c r="I46" i="38"/>
  <c r="J45" i="38"/>
  <c r="K45" i="38" s="1"/>
  <c r="I45" i="38"/>
  <c r="J44" i="38"/>
  <c r="K44" i="38" s="1"/>
  <c r="I44" i="38"/>
  <c r="J42" i="38"/>
  <c r="K42" i="38" s="1"/>
  <c r="I42" i="38"/>
  <c r="J41" i="38"/>
  <c r="K41" i="38" s="1"/>
  <c r="I41" i="38"/>
  <c r="J40" i="38"/>
  <c r="K40" i="38" s="1"/>
  <c r="I40" i="38"/>
  <c r="J39" i="38"/>
  <c r="K39" i="38" s="1"/>
  <c r="I39" i="38"/>
  <c r="J38" i="38"/>
  <c r="K38" i="38" s="1"/>
  <c r="I38" i="38"/>
  <c r="J36" i="38"/>
  <c r="K36" i="38" s="1"/>
  <c r="I36" i="38"/>
  <c r="J35" i="38"/>
  <c r="K35" i="38" s="1"/>
  <c r="I35" i="38"/>
  <c r="J33" i="38"/>
  <c r="K33" i="38" s="1"/>
  <c r="I33" i="38"/>
  <c r="J32" i="38"/>
  <c r="K32" i="38" s="1"/>
  <c r="I32" i="38"/>
  <c r="J31" i="38"/>
  <c r="K31" i="38" s="1"/>
  <c r="I31" i="38"/>
  <c r="J30" i="38"/>
  <c r="K30" i="38" s="1"/>
  <c r="I30" i="38"/>
  <c r="J29" i="38"/>
  <c r="K29" i="38" s="1"/>
  <c r="I29" i="38"/>
  <c r="J28" i="38"/>
  <c r="K28" i="38" s="1"/>
  <c r="I28" i="38"/>
  <c r="J27" i="38"/>
  <c r="K27" i="38" s="1"/>
  <c r="I27" i="38"/>
  <c r="J26" i="38"/>
  <c r="K26" i="38" s="1"/>
  <c r="I26" i="38"/>
  <c r="J25" i="38"/>
  <c r="K25" i="38" s="1"/>
  <c r="I25" i="38"/>
  <c r="J24" i="38"/>
  <c r="K24" i="38" s="1"/>
  <c r="I24" i="38"/>
  <c r="J23" i="38"/>
  <c r="K23" i="38" s="1"/>
  <c r="I23" i="38"/>
  <c r="J22" i="38"/>
  <c r="K22" i="38" s="1"/>
  <c r="I22" i="38"/>
  <c r="J20" i="38"/>
  <c r="K20" i="38" s="1"/>
  <c r="I20" i="38"/>
  <c r="J19" i="38"/>
  <c r="K19" i="38" s="1"/>
  <c r="I19" i="38"/>
  <c r="J18" i="38"/>
  <c r="K18" i="38" s="1"/>
  <c r="I18" i="38"/>
  <c r="J17" i="38"/>
  <c r="K17" i="38" s="1"/>
  <c r="I17" i="38"/>
  <c r="J75" i="37"/>
  <c r="K75" i="37" s="1"/>
  <c r="I75" i="37"/>
  <c r="J74" i="37"/>
  <c r="K74" i="37" s="1"/>
  <c r="I74" i="37"/>
  <c r="J73" i="37"/>
  <c r="K73" i="37" s="1"/>
  <c r="I73" i="37"/>
  <c r="J71" i="37"/>
  <c r="K71" i="37" s="1"/>
  <c r="I71" i="37"/>
  <c r="J70" i="37"/>
  <c r="K70" i="37" s="1"/>
  <c r="I70" i="37"/>
  <c r="J69" i="37"/>
  <c r="K69" i="37" s="1"/>
  <c r="I69" i="37"/>
  <c r="J68" i="37"/>
  <c r="K68" i="37" s="1"/>
  <c r="I68" i="37"/>
  <c r="J67" i="37"/>
  <c r="K67" i="37" s="1"/>
  <c r="I67" i="37"/>
  <c r="J66" i="37"/>
  <c r="K66" i="37" s="1"/>
  <c r="I66" i="37"/>
  <c r="J64" i="37"/>
  <c r="K64" i="37" s="1"/>
  <c r="I64" i="37"/>
  <c r="J63" i="37"/>
  <c r="K63" i="37" s="1"/>
  <c r="I63" i="37"/>
  <c r="J62" i="37"/>
  <c r="K62" i="37" s="1"/>
  <c r="I62" i="37"/>
  <c r="J61" i="37"/>
  <c r="K61" i="37" s="1"/>
  <c r="I61" i="37"/>
  <c r="J60" i="37"/>
  <c r="K60" i="37" s="1"/>
  <c r="I60" i="37"/>
  <c r="J59" i="37"/>
  <c r="K59" i="37" s="1"/>
  <c r="I59" i="37"/>
  <c r="J57" i="37"/>
  <c r="K57" i="37" s="1"/>
  <c r="I57" i="37"/>
  <c r="J56" i="37"/>
  <c r="K56" i="37" s="1"/>
  <c r="I56" i="37"/>
  <c r="J55" i="37"/>
  <c r="K55" i="37" s="1"/>
  <c r="I55" i="37"/>
  <c r="J54" i="37"/>
  <c r="K54" i="37" s="1"/>
  <c r="I54" i="37"/>
  <c r="J53" i="37"/>
  <c r="K53" i="37" s="1"/>
  <c r="I53" i="37"/>
  <c r="J52" i="37"/>
  <c r="K52" i="37" s="1"/>
  <c r="I52" i="37"/>
  <c r="J51" i="37"/>
  <c r="K51" i="37" s="1"/>
  <c r="I51" i="37"/>
  <c r="J50" i="37"/>
  <c r="K50" i="37" s="1"/>
  <c r="I50" i="37"/>
  <c r="J49" i="37"/>
  <c r="K49" i="37" s="1"/>
  <c r="I49" i="37"/>
  <c r="J48" i="37"/>
  <c r="K48" i="37" s="1"/>
  <c r="I48" i="37"/>
  <c r="J47" i="37"/>
  <c r="K47" i="37" s="1"/>
  <c r="I47" i="37"/>
  <c r="J46" i="37"/>
  <c r="K46" i="37" s="1"/>
  <c r="I46" i="37"/>
  <c r="J45" i="37"/>
  <c r="K45" i="37" s="1"/>
  <c r="I45" i="37"/>
  <c r="J44" i="37"/>
  <c r="K44" i="37" s="1"/>
  <c r="I44" i="37"/>
  <c r="J42" i="37"/>
  <c r="K42" i="37" s="1"/>
  <c r="I42" i="37"/>
  <c r="J41" i="37"/>
  <c r="K41" i="37" s="1"/>
  <c r="I41" i="37"/>
  <c r="J40" i="37"/>
  <c r="K40" i="37" s="1"/>
  <c r="I40" i="37"/>
  <c r="J39" i="37"/>
  <c r="K39" i="37" s="1"/>
  <c r="I39" i="37"/>
  <c r="J38" i="37"/>
  <c r="K38" i="37" s="1"/>
  <c r="I38" i="37"/>
  <c r="J36" i="37"/>
  <c r="K36" i="37" s="1"/>
  <c r="I36" i="37"/>
  <c r="J35" i="37"/>
  <c r="K35" i="37" s="1"/>
  <c r="I35" i="37"/>
  <c r="J33" i="37"/>
  <c r="K33" i="37" s="1"/>
  <c r="I33" i="37"/>
  <c r="J32" i="37"/>
  <c r="K32" i="37" s="1"/>
  <c r="I32" i="37"/>
  <c r="J31" i="37"/>
  <c r="K31" i="37" s="1"/>
  <c r="I31" i="37"/>
  <c r="J30" i="37"/>
  <c r="K30" i="37" s="1"/>
  <c r="I30" i="37"/>
  <c r="J29" i="37"/>
  <c r="K29" i="37" s="1"/>
  <c r="I29" i="37"/>
  <c r="J28" i="37"/>
  <c r="K28" i="37" s="1"/>
  <c r="J27" i="37"/>
  <c r="K27" i="37" s="1"/>
  <c r="I27" i="37"/>
  <c r="J26" i="37"/>
  <c r="K26" i="37" s="1"/>
  <c r="I26" i="37"/>
  <c r="J25" i="37"/>
  <c r="K25" i="37" s="1"/>
  <c r="I25" i="37"/>
  <c r="J24" i="37"/>
  <c r="K24" i="37" s="1"/>
  <c r="I24" i="37"/>
  <c r="J23" i="37"/>
  <c r="K23" i="37" s="1"/>
  <c r="I23" i="37"/>
  <c r="J22" i="37"/>
  <c r="I22" i="37"/>
  <c r="J20" i="37"/>
  <c r="K20" i="37" s="1"/>
  <c r="I20" i="37"/>
  <c r="J19" i="37"/>
  <c r="K19" i="37" s="1"/>
  <c r="I19" i="37"/>
  <c r="J18" i="37"/>
  <c r="K18" i="37" s="1"/>
  <c r="I18" i="37"/>
  <c r="J17" i="37"/>
  <c r="K17" i="37" s="1"/>
  <c r="I17" i="37"/>
  <c r="J75" i="36"/>
  <c r="K75" i="36" s="1"/>
  <c r="I75" i="36"/>
  <c r="J74" i="36"/>
  <c r="K74" i="36" s="1"/>
  <c r="I74" i="36"/>
  <c r="J73" i="36"/>
  <c r="K73" i="36" s="1"/>
  <c r="I73" i="36"/>
  <c r="J71" i="36"/>
  <c r="K71" i="36" s="1"/>
  <c r="I71" i="36"/>
  <c r="J70" i="36"/>
  <c r="K70" i="36" s="1"/>
  <c r="I70" i="36"/>
  <c r="J69" i="36"/>
  <c r="K69" i="36" s="1"/>
  <c r="I69" i="36"/>
  <c r="J68" i="36"/>
  <c r="K68" i="36" s="1"/>
  <c r="I68" i="36"/>
  <c r="J67" i="36"/>
  <c r="K67" i="36" s="1"/>
  <c r="I67" i="36"/>
  <c r="J66" i="36"/>
  <c r="K66" i="36" s="1"/>
  <c r="I66" i="36"/>
  <c r="J64" i="36"/>
  <c r="K64" i="36" s="1"/>
  <c r="I64" i="36"/>
  <c r="J63" i="36"/>
  <c r="K63" i="36" s="1"/>
  <c r="I63" i="36"/>
  <c r="J62" i="36"/>
  <c r="K62" i="36" s="1"/>
  <c r="I62" i="36"/>
  <c r="J61" i="36"/>
  <c r="K61" i="36" s="1"/>
  <c r="I61" i="36"/>
  <c r="J60" i="36"/>
  <c r="K60" i="36" s="1"/>
  <c r="I60" i="36"/>
  <c r="J59" i="36"/>
  <c r="K59" i="36" s="1"/>
  <c r="I59" i="36"/>
  <c r="J57" i="36"/>
  <c r="K57" i="36" s="1"/>
  <c r="I57" i="36"/>
  <c r="J56" i="36"/>
  <c r="K56" i="36" s="1"/>
  <c r="I56" i="36"/>
  <c r="J55" i="36"/>
  <c r="K55" i="36" s="1"/>
  <c r="I55" i="36"/>
  <c r="J54" i="36"/>
  <c r="K54" i="36" s="1"/>
  <c r="I54" i="36"/>
  <c r="J53" i="36"/>
  <c r="K53" i="36" s="1"/>
  <c r="I53" i="36"/>
  <c r="J52" i="36"/>
  <c r="K52" i="36" s="1"/>
  <c r="I52" i="36"/>
  <c r="J51" i="36"/>
  <c r="K51" i="36" s="1"/>
  <c r="I51" i="36"/>
  <c r="J50" i="36"/>
  <c r="K50" i="36" s="1"/>
  <c r="I50" i="36"/>
  <c r="J49" i="36"/>
  <c r="K49" i="36" s="1"/>
  <c r="I49" i="36"/>
  <c r="J48" i="36"/>
  <c r="K48" i="36" s="1"/>
  <c r="I48" i="36"/>
  <c r="J47" i="36"/>
  <c r="K47" i="36" s="1"/>
  <c r="I47" i="36"/>
  <c r="J46" i="36"/>
  <c r="K46" i="36" s="1"/>
  <c r="I46" i="36"/>
  <c r="J45" i="36"/>
  <c r="K45" i="36" s="1"/>
  <c r="I45" i="36"/>
  <c r="J44" i="36"/>
  <c r="K44" i="36" s="1"/>
  <c r="I44" i="36"/>
  <c r="J42" i="36"/>
  <c r="K42" i="36" s="1"/>
  <c r="I42" i="36"/>
  <c r="J41" i="36"/>
  <c r="K41" i="36" s="1"/>
  <c r="I41" i="36"/>
  <c r="J40" i="36"/>
  <c r="K40" i="36" s="1"/>
  <c r="I40" i="36"/>
  <c r="J39" i="36"/>
  <c r="K39" i="36" s="1"/>
  <c r="I39" i="36"/>
  <c r="J38" i="36"/>
  <c r="K38" i="36" s="1"/>
  <c r="I38" i="36"/>
  <c r="J36" i="36"/>
  <c r="K36" i="36" s="1"/>
  <c r="I36" i="36"/>
  <c r="J35" i="36"/>
  <c r="K35" i="36" s="1"/>
  <c r="I35" i="36"/>
  <c r="J33" i="36"/>
  <c r="K33" i="36" s="1"/>
  <c r="I33" i="36"/>
  <c r="J32" i="36"/>
  <c r="K32" i="36" s="1"/>
  <c r="I32" i="36"/>
  <c r="J31" i="36"/>
  <c r="K31" i="36" s="1"/>
  <c r="I31" i="36"/>
  <c r="J30" i="36"/>
  <c r="K30" i="36" s="1"/>
  <c r="I30" i="36"/>
  <c r="J29" i="36"/>
  <c r="K29" i="36" s="1"/>
  <c r="I29" i="36"/>
  <c r="K28" i="36"/>
  <c r="J28" i="36"/>
  <c r="I28" i="36"/>
  <c r="J27" i="36"/>
  <c r="K27" i="36" s="1"/>
  <c r="I27" i="36"/>
  <c r="J26" i="36"/>
  <c r="K26" i="36" s="1"/>
  <c r="I26" i="36"/>
  <c r="J25" i="36"/>
  <c r="K25" i="36" s="1"/>
  <c r="I25" i="36"/>
  <c r="J24" i="36"/>
  <c r="K24" i="36" s="1"/>
  <c r="I24" i="36"/>
  <c r="J23" i="36"/>
  <c r="K23" i="36" s="1"/>
  <c r="I23" i="36"/>
  <c r="J22" i="36"/>
  <c r="K22" i="36" s="1"/>
  <c r="I22" i="36"/>
  <c r="J20" i="36"/>
  <c r="K20" i="36" s="1"/>
  <c r="I20" i="36"/>
  <c r="J19" i="36"/>
  <c r="K19" i="36" s="1"/>
  <c r="I19" i="36"/>
  <c r="J18" i="36"/>
  <c r="K18" i="36" s="1"/>
  <c r="I18" i="36"/>
  <c r="J17" i="36"/>
  <c r="K17" i="36" s="1"/>
  <c r="I17" i="36"/>
  <c r="J75" i="35"/>
  <c r="K75" i="35" s="1"/>
  <c r="I75" i="35"/>
  <c r="J74" i="35"/>
  <c r="K74" i="35" s="1"/>
  <c r="I74" i="35"/>
  <c r="J73" i="35"/>
  <c r="K73" i="35" s="1"/>
  <c r="I73" i="35"/>
  <c r="J71" i="35"/>
  <c r="K71" i="35" s="1"/>
  <c r="I71" i="35"/>
  <c r="J70" i="35"/>
  <c r="K70" i="35" s="1"/>
  <c r="I70" i="35"/>
  <c r="J69" i="35"/>
  <c r="K69" i="35" s="1"/>
  <c r="I69" i="35"/>
  <c r="J68" i="35"/>
  <c r="K68" i="35" s="1"/>
  <c r="I68" i="35"/>
  <c r="J67" i="35"/>
  <c r="K67" i="35" s="1"/>
  <c r="I67" i="35"/>
  <c r="J66" i="35"/>
  <c r="K66" i="35" s="1"/>
  <c r="I66" i="35"/>
  <c r="J64" i="35"/>
  <c r="K64" i="35" s="1"/>
  <c r="I64" i="35"/>
  <c r="J63" i="35"/>
  <c r="K63" i="35" s="1"/>
  <c r="I63" i="35"/>
  <c r="J62" i="35"/>
  <c r="K62" i="35" s="1"/>
  <c r="I62" i="35"/>
  <c r="J61" i="35"/>
  <c r="K61" i="35" s="1"/>
  <c r="I61" i="35"/>
  <c r="J60" i="35"/>
  <c r="K60" i="35" s="1"/>
  <c r="I60" i="35"/>
  <c r="J59" i="35"/>
  <c r="K59" i="35" s="1"/>
  <c r="I59" i="35"/>
  <c r="J57" i="35"/>
  <c r="K57" i="35" s="1"/>
  <c r="I57" i="35"/>
  <c r="J56" i="35"/>
  <c r="K56" i="35" s="1"/>
  <c r="I56" i="35"/>
  <c r="J55" i="35"/>
  <c r="K55" i="35" s="1"/>
  <c r="I55" i="35"/>
  <c r="J54" i="35"/>
  <c r="K54" i="35" s="1"/>
  <c r="I54" i="35"/>
  <c r="J53" i="35"/>
  <c r="K53" i="35" s="1"/>
  <c r="I53" i="35"/>
  <c r="J52" i="35"/>
  <c r="K52" i="35" s="1"/>
  <c r="I52" i="35"/>
  <c r="J51" i="35"/>
  <c r="K51" i="35" s="1"/>
  <c r="I51" i="35"/>
  <c r="J50" i="35"/>
  <c r="K50" i="35" s="1"/>
  <c r="I50" i="35"/>
  <c r="J49" i="35"/>
  <c r="K49" i="35" s="1"/>
  <c r="I49" i="35"/>
  <c r="J48" i="35"/>
  <c r="K48" i="35" s="1"/>
  <c r="I48" i="35"/>
  <c r="J47" i="35"/>
  <c r="K47" i="35" s="1"/>
  <c r="I47" i="35"/>
  <c r="J46" i="35"/>
  <c r="K46" i="35" s="1"/>
  <c r="I46" i="35"/>
  <c r="J45" i="35"/>
  <c r="K45" i="35" s="1"/>
  <c r="I45" i="35"/>
  <c r="J44" i="35"/>
  <c r="K44" i="35" s="1"/>
  <c r="I44" i="35"/>
  <c r="J42" i="35"/>
  <c r="K42" i="35" s="1"/>
  <c r="I42" i="35"/>
  <c r="J41" i="35"/>
  <c r="K41" i="35" s="1"/>
  <c r="I41" i="35"/>
  <c r="J40" i="35"/>
  <c r="K40" i="35" s="1"/>
  <c r="I40" i="35"/>
  <c r="J39" i="35"/>
  <c r="K39" i="35" s="1"/>
  <c r="I39" i="35"/>
  <c r="J38" i="35"/>
  <c r="K38" i="35" s="1"/>
  <c r="I38" i="35"/>
  <c r="J36" i="35"/>
  <c r="K36" i="35" s="1"/>
  <c r="I36" i="35"/>
  <c r="J35" i="35"/>
  <c r="K35" i="35" s="1"/>
  <c r="I35" i="35"/>
  <c r="J33" i="35"/>
  <c r="K33" i="35" s="1"/>
  <c r="I33" i="35"/>
  <c r="J32" i="35"/>
  <c r="K32" i="35" s="1"/>
  <c r="I32" i="35"/>
  <c r="J31" i="35"/>
  <c r="K31" i="35" s="1"/>
  <c r="I31" i="35"/>
  <c r="J30" i="35"/>
  <c r="K30" i="35" s="1"/>
  <c r="I30" i="35"/>
  <c r="J29" i="35"/>
  <c r="K29" i="35" s="1"/>
  <c r="I29" i="35"/>
  <c r="J28" i="35"/>
  <c r="K28" i="35" s="1"/>
  <c r="I28" i="35"/>
  <c r="J27" i="35"/>
  <c r="K27" i="35" s="1"/>
  <c r="I27" i="35"/>
  <c r="J26" i="35"/>
  <c r="K26" i="35" s="1"/>
  <c r="I26" i="35"/>
  <c r="J25" i="35"/>
  <c r="K25" i="35" s="1"/>
  <c r="I25" i="35"/>
  <c r="J24" i="35"/>
  <c r="K24" i="35" s="1"/>
  <c r="I24" i="35"/>
  <c r="J23" i="35"/>
  <c r="K23" i="35" s="1"/>
  <c r="I23" i="35"/>
  <c r="J22" i="35"/>
  <c r="I22" i="35"/>
  <c r="J20" i="35"/>
  <c r="K20" i="35" s="1"/>
  <c r="I20" i="35"/>
  <c r="J19" i="35"/>
  <c r="K19" i="35" s="1"/>
  <c r="I19" i="35"/>
  <c r="J18" i="35"/>
  <c r="K18" i="35" s="1"/>
  <c r="I18" i="35"/>
  <c r="J17" i="35"/>
  <c r="K17" i="35" s="1"/>
  <c r="I17" i="35"/>
  <c r="J75" i="34"/>
  <c r="K75" i="34" s="1"/>
  <c r="I75" i="34"/>
  <c r="J74" i="34"/>
  <c r="K74" i="34" s="1"/>
  <c r="I74" i="34"/>
  <c r="J73" i="34"/>
  <c r="K73" i="34" s="1"/>
  <c r="I73" i="34"/>
  <c r="J71" i="34"/>
  <c r="K71" i="34" s="1"/>
  <c r="I71" i="34"/>
  <c r="J70" i="34"/>
  <c r="K70" i="34" s="1"/>
  <c r="I70" i="34"/>
  <c r="J69" i="34"/>
  <c r="K69" i="34" s="1"/>
  <c r="I69" i="34"/>
  <c r="J68" i="34"/>
  <c r="K68" i="34" s="1"/>
  <c r="I68" i="34"/>
  <c r="J67" i="34"/>
  <c r="K67" i="34" s="1"/>
  <c r="I67" i="34"/>
  <c r="J66" i="34"/>
  <c r="K66" i="34" s="1"/>
  <c r="I66" i="34"/>
  <c r="J64" i="34"/>
  <c r="K64" i="34" s="1"/>
  <c r="I64" i="34"/>
  <c r="J63" i="34"/>
  <c r="K63" i="34" s="1"/>
  <c r="I63" i="34"/>
  <c r="J62" i="34"/>
  <c r="K62" i="34" s="1"/>
  <c r="I62" i="34"/>
  <c r="J61" i="34"/>
  <c r="K61" i="34" s="1"/>
  <c r="I61" i="34"/>
  <c r="J60" i="34"/>
  <c r="K60" i="34" s="1"/>
  <c r="I60" i="34"/>
  <c r="J59" i="34"/>
  <c r="K59" i="34" s="1"/>
  <c r="I59" i="34"/>
  <c r="J57" i="34"/>
  <c r="K57" i="34" s="1"/>
  <c r="I57" i="34"/>
  <c r="J56" i="34"/>
  <c r="K56" i="34" s="1"/>
  <c r="I56" i="34"/>
  <c r="J55" i="34"/>
  <c r="K55" i="34" s="1"/>
  <c r="I55" i="34"/>
  <c r="J54" i="34"/>
  <c r="K54" i="34" s="1"/>
  <c r="I54" i="34"/>
  <c r="J53" i="34"/>
  <c r="K53" i="34" s="1"/>
  <c r="I53" i="34"/>
  <c r="J52" i="34"/>
  <c r="K52" i="34" s="1"/>
  <c r="I52" i="34"/>
  <c r="J51" i="34"/>
  <c r="K51" i="34" s="1"/>
  <c r="I51" i="34"/>
  <c r="J50" i="34"/>
  <c r="K50" i="34" s="1"/>
  <c r="I50" i="34"/>
  <c r="J49" i="34"/>
  <c r="K49" i="34" s="1"/>
  <c r="I49" i="34"/>
  <c r="J48" i="34"/>
  <c r="K48" i="34" s="1"/>
  <c r="I48" i="34"/>
  <c r="J47" i="34"/>
  <c r="K47" i="34" s="1"/>
  <c r="I47" i="34"/>
  <c r="J46" i="34"/>
  <c r="K46" i="34" s="1"/>
  <c r="I46" i="34"/>
  <c r="J45" i="34"/>
  <c r="K45" i="34" s="1"/>
  <c r="I45" i="34"/>
  <c r="J44" i="34"/>
  <c r="K44" i="34" s="1"/>
  <c r="I44" i="34"/>
  <c r="J42" i="34"/>
  <c r="K42" i="34" s="1"/>
  <c r="I42" i="34"/>
  <c r="J41" i="34"/>
  <c r="K41" i="34" s="1"/>
  <c r="I41" i="34"/>
  <c r="J40" i="34"/>
  <c r="K40" i="34" s="1"/>
  <c r="I40" i="34"/>
  <c r="J39" i="34"/>
  <c r="K39" i="34" s="1"/>
  <c r="I39" i="34"/>
  <c r="J38" i="34"/>
  <c r="K38" i="34" s="1"/>
  <c r="I38" i="34"/>
  <c r="J36" i="34"/>
  <c r="K36" i="34" s="1"/>
  <c r="I36" i="34"/>
  <c r="J35" i="34"/>
  <c r="K35" i="34" s="1"/>
  <c r="I35" i="34"/>
  <c r="J33" i="34"/>
  <c r="K33" i="34" s="1"/>
  <c r="I33" i="34"/>
  <c r="J32" i="34"/>
  <c r="K32" i="34" s="1"/>
  <c r="I32" i="34"/>
  <c r="J31" i="34"/>
  <c r="K31" i="34" s="1"/>
  <c r="I31" i="34"/>
  <c r="J30" i="34"/>
  <c r="K30" i="34" s="1"/>
  <c r="I30" i="34"/>
  <c r="J29" i="34"/>
  <c r="K29" i="34" s="1"/>
  <c r="I29" i="34"/>
  <c r="J28" i="34"/>
  <c r="K28" i="34" s="1"/>
  <c r="I28" i="34"/>
  <c r="J27" i="34"/>
  <c r="K27" i="34" s="1"/>
  <c r="I27" i="34"/>
  <c r="J26" i="34"/>
  <c r="K26" i="34" s="1"/>
  <c r="I26" i="34"/>
  <c r="J25" i="34"/>
  <c r="K25" i="34" s="1"/>
  <c r="I25" i="34"/>
  <c r="J24" i="34"/>
  <c r="K24" i="34" s="1"/>
  <c r="I24" i="34"/>
  <c r="J23" i="34"/>
  <c r="K23" i="34" s="1"/>
  <c r="I23" i="34"/>
  <c r="J22" i="34"/>
  <c r="I22" i="34"/>
  <c r="J20" i="34"/>
  <c r="K20" i="34" s="1"/>
  <c r="I20" i="34"/>
  <c r="J19" i="34"/>
  <c r="K19" i="34" s="1"/>
  <c r="I19" i="34"/>
  <c r="J18" i="34"/>
  <c r="K18" i="34" s="1"/>
  <c r="I18" i="34"/>
  <c r="J17" i="34"/>
  <c r="K17" i="34" s="1"/>
  <c r="I17" i="34"/>
  <c r="K34" i="39" l="1"/>
  <c r="I72" i="54"/>
  <c r="I21" i="39"/>
  <c r="I34" i="43"/>
  <c r="K34" i="45"/>
  <c r="K15" i="53"/>
  <c r="K15" i="46"/>
  <c r="K15" i="49"/>
  <c r="K15" i="47"/>
  <c r="K15" i="38"/>
  <c r="I15" i="43"/>
  <c r="K34" i="46"/>
  <c r="K15" i="50"/>
  <c r="K15" i="40"/>
  <c r="I34" i="41"/>
  <c r="I21" i="45"/>
  <c r="I37" i="36"/>
  <c r="K15" i="37"/>
  <c r="I34" i="37"/>
  <c r="K15" i="39"/>
  <c r="K72" i="42"/>
  <c r="I72" i="38"/>
  <c r="K15" i="41"/>
  <c r="I72" i="51"/>
  <c r="K15" i="35"/>
  <c r="I37" i="48"/>
  <c r="I21" i="51"/>
  <c r="K21" i="35"/>
  <c r="I15" i="36"/>
  <c r="K15" i="36"/>
  <c r="I34" i="42"/>
  <c r="I34" i="47"/>
  <c r="I34" i="54"/>
  <c r="K15" i="42"/>
  <c r="K15" i="34"/>
  <c r="K15" i="52"/>
  <c r="K15" i="51"/>
  <c r="I15" i="51"/>
  <c r="K15" i="48"/>
  <c r="K15" i="54"/>
  <c r="K15" i="45"/>
  <c r="K15" i="44"/>
  <c r="K15" i="43"/>
  <c r="I15" i="38"/>
  <c r="I65" i="34"/>
  <c r="I21" i="47"/>
  <c r="K72" i="47"/>
  <c r="I37" i="49"/>
  <c r="I21" i="38"/>
  <c r="I58" i="43"/>
  <c r="I15" i="44"/>
  <c r="I37" i="44"/>
  <c r="K58" i="44"/>
  <c r="I65" i="47"/>
  <c r="I15" i="49"/>
  <c r="I21" i="49"/>
  <c r="I15" i="50"/>
  <c r="I21" i="44"/>
  <c r="I21" i="50"/>
  <c r="I65" i="51"/>
  <c r="I34" i="38"/>
  <c r="I21" i="43"/>
  <c r="I21" i="48"/>
  <c r="I72" i="50"/>
  <c r="I15" i="53"/>
  <c r="I21" i="53"/>
  <c r="I15" i="35"/>
  <c r="I15" i="40"/>
  <c r="K72" i="43"/>
  <c r="I34" i="45"/>
  <c r="K72" i="49"/>
  <c r="I34" i="53"/>
  <c r="I21" i="35"/>
  <c r="K34" i="36"/>
  <c r="I21" i="40"/>
  <c r="I21" i="41"/>
  <c r="I21" i="37"/>
  <c r="I15" i="39"/>
  <c r="I21" i="42"/>
  <c r="K37" i="42"/>
  <c r="I58" i="46"/>
  <c r="I15" i="54"/>
  <c r="I21" i="36"/>
  <c r="K21" i="37"/>
  <c r="I43" i="40"/>
  <c r="K37" i="47"/>
  <c r="I58" i="53"/>
  <c r="I21" i="54"/>
  <c r="K21" i="47"/>
  <c r="K21" i="51"/>
  <c r="I34" i="35"/>
  <c r="I72" i="35"/>
  <c r="I58" i="37"/>
  <c r="I58" i="38"/>
  <c r="I15" i="37"/>
  <c r="K58" i="37"/>
  <c r="I43" i="38"/>
  <c r="I34" i="39"/>
  <c r="I58" i="40"/>
  <c r="I15" i="41"/>
  <c r="I58" i="41"/>
  <c r="I15" i="42"/>
  <c r="I72" i="42"/>
  <c r="K65" i="44"/>
  <c r="I15" i="45"/>
  <c r="I58" i="45"/>
  <c r="I65" i="46"/>
  <c r="I37" i="47"/>
  <c r="K43" i="47"/>
  <c r="I72" i="47"/>
  <c r="I65" i="48"/>
  <c r="I43" i="49"/>
  <c r="I72" i="49"/>
  <c r="K34" i="50"/>
  <c r="I34" i="51"/>
  <c r="I34" i="52"/>
  <c r="I72" i="52"/>
  <c r="I65" i="54"/>
  <c r="I43" i="35"/>
  <c r="I43" i="36"/>
  <c r="K72" i="36"/>
  <c r="K34" i="38"/>
  <c r="K72" i="38"/>
  <c r="I43" i="39"/>
  <c r="I34" i="40"/>
  <c r="I72" i="40"/>
  <c r="I72" i="41"/>
  <c r="K34" i="42"/>
  <c r="I43" i="43"/>
  <c r="I34" i="44"/>
  <c r="I43" i="44"/>
  <c r="I72" i="44"/>
  <c r="I58" i="47"/>
  <c r="I43" i="51"/>
  <c r="I43" i="53"/>
  <c r="I37" i="54"/>
  <c r="I72" i="39"/>
  <c r="I43" i="41"/>
  <c r="I72" i="43"/>
  <c r="I15" i="47"/>
  <c r="I58" i="48"/>
  <c r="I65" i="49"/>
  <c r="K21" i="50"/>
  <c r="I37" i="50"/>
  <c r="K43" i="50"/>
  <c r="I65" i="52"/>
  <c r="I72" i="53"/>
  <c r="I72" i="36"/>
  <c r="I65" i="35"/>
  <c r="K58" i="36"/>
  <c r="I65" i="36"/>
  <c r="I43" i="37"/>
  <c r="I65" i="38"/>
  <c r="I65" i="39"/>
  <c r="I43" i="42"/>
  <c r="I65" i="44"/>
  <c r="I15" i="48"/>
  <c r="I43" i="48"/>
  <c r="I34" i="49"/>
  <c r="K37" i="50"/>
  <c r="I65" i="50"/>
  <c r="I58" i="51"/>
  <c r="I15" i="52"/>
  <c r="I37" i="52"/>
  <c r="I58" i="54"/>
  <c r="I37" i="35"/>
  <c r="I58" i="35"/>
  <c r="K65" i="35"/>
  <c r="I58" i="36"/>
  <c r="I37" i="37"/>
  <c r="K43" i="37"/>
  <c r="I72" i="37"/>
  <c r="I37" i="38"/>
  <c r="I37" i="39"/>
  <c r="I58" i="39"/>
  <c r="K65" i="39"/>
  <c r="I65" i="40"/>
  <c r="I37" i="41"/>
  <c r="I65" i="41"/>
  <c r="I37" i="42"/>
  <c r="K43" i="42"/>
  <c r="I65" i="42"/>
  <c r="I58" i="44"/>
  <c r="I43" i="45"/>
  <c r="K34" i="47"/>
  <c r="I34" i="48"/>
  <c r="I72" i="48"/>
  <c r="I37" i="51"/>
  <c r="I43" i="54"/>
  <c r="I34" i="36"/>
  <c r="I65" i="37"/>
  <c r="K72" i="37"/>
  <c r="K37" i="38"/>
  <c r="K58" i="39"/>
  <c r="I37" i="40"/>
  <c r="I65" i="43"/>
  <c r="I37" i="45"/>
  <c r="I72" i="45"/>
  <c r="I58" i="49"/>
  <c r="I58" i="52"/>
  <c r="I65" i="53"/>
  <c r="I58" i="42"/>
  <c r="I37" i="43"/>
  <c r="K58" i="45"/>
  <c r="I65" i="45"/>
  <c r="I43" i="47"/>
  <c r="I34" i="50"/>
  <c r="I43" i="50"/>
  <c r="I58" i="50"/>
  <c r="K72" i="51"/>
  <c r="I43" i="52"/>
  <c r="I37" i="53"/>
  <c r="K72" i="54"/>
  <c r="I21" i="52"/>
  <c r="I37" i="46"/>
  <c r="I34" i="46"/>
  <c r="I21" i="46"/>
  <c r="K21" i="54"/>
  <c r="K58" i="54"/>
  <c r="K43" i="54"/>
  <c r="K65" i="54"/>
  <c r="K34" i="54"/>
  <c r="K37" i="54"/>
  <c r="I72" i="46"/>
  <c r="K72" i="46"/>
  <c r="I43" i="46"/>
  <c r="K43" i="46"/>
  <c r="K37" i="46"/>
  <c r="K21" i="46"/>
  <c r="I15" i="46"/>
  <c r="K58" i="53"/>
  <c r="K43" i="53"/>
  <c r="K65" i="53"/>
  <c r="K21" i="53"/>
  <c r="K34" i="53"/>
  <c r="K37" i="53"/>
  <c r="K72" i="53"/>
  <c r="K21" i="52"/>
  <c r="K58" i="52"/>
  <c r="K43" i="52"/>
  <c r="K65" i="52"/>
  <c r="K34" i="52"/>
  <c r="K37" i="52"/>
  <c r="K72" i="52"/>
  <c r="K58" i="51"/>
  <c r="K34" i="51"/>
  <c r="K65" i="51"/>
  <c r="K37" i="51"/>
  <c r="K43" i="51"/>
  <c r="K58" i="50"/>
  <c r="K65" i="50"/>
  <c r="K72" i="50"/>
  <c r="K37" i="49"/>
  <c r="K43" i="49"/>
  <c r="K58" i="49"/>
  <c r="K21" i="49"/>
  <c r="K65" i="49"/>
  <c r="K58" i="48"/>
  <c r="K21" i="48"/>
  <c r="K43" i="48"/>
  <c r="K65" i="48"/>
  <c r="K34" i="48"/>
  <c r="K37" i="48"/>
  <c r="K72" i="48"/>
  <c r="K65" i="47"/>
  <c r="K58" i="47"/>
  <c r="K65" i="46"/>
  <c r="K58" i="46"/>
  <c r="K72" i="34"/>
  <c r="K43" i="45"/>
  <c r="K21" i="45"/>
  <c r="K72" i="45"/>
  <c r="K37" i="45"/>
  <c r="K65" i="45"/>
  <c r="K21" i="44"/>
  <c r="K43" i="44"/>
  <c r="K34" i="44"/>
  <c r="K37" i="44"/>
  <c r="K72" i="44"/>
  <c r="K21" i="43"/>
  <c r="K58" i="43"/>
  <c r="K43" i="43"/>
  <c r="K65" i="43"/>
  <c r="K34" i="43"/>
  <c r="K37" i="43"/>
  <c r="K58" i="42"/>
  <c r="K65" i="42"/>
  <c r="K21" i="42"/>
  <c r="K21" i="41"/>
  <c r="K58" i="41"/>
  <c r="K34" i="41"/>
  <c r="K37" i="41"/>
  <c r="K43" i="41"/>
  <c r="K65" i="41"/>
  <c r="K72" i="41"/>
  <c r="K58" i="40"/>
  <c r="K21" i="40"/>
  <c r="K43" i="40"/>
  <c r="K65" i="40"/>
  <c r="K34" i="40"/>
  <c r="K37" i="40"/>
  <c r="K72" i="40"/>
  <c r="K37" i="39"/>
  <c r="K43" i="39"/>
  <c r="K21" i="39"/>
  <c r="K72" i="39"/>
  <c r="I72" i="34"/>
  <c r="K58" i="38"/>
  <c r="K21" i="38"/>
  <c r="K43" i="38"/>
  <c r="K65" i="38"/>
  <c r="I37" i="34"/>
  <c r="K34" i="37"/>
  <c r="K37" i="37"/>
  <c r="K65" i="37"/>
  <c r="I58" i="34"/>
  <c r="K58" i="34"/>
  <c r="I34" i="34"/>
  <c r="I15" i="34"/>
  <c r="K37" i="36"/>
  <c r="K43" i="36"/>
  <c r="K21" i="36"/>
  <c r="K65" i="36"/>
  <c r="K34" i="34"/>
  <c r="K21" i="34"/>
  <c r="K58" i="35"/>
  <c r="K43" i="35"/>
  <c r="K34" i="35"/>
  <c r="K37" i="35"/>
  <c r="K72" i="35"/>
  <c r="I43" i="34"/>
  <c r="I21" i="34"/>
  <c r="K65" i="34"/>
  <c r="K37" i="34"/>
  <c r="K43" i="34"/>
  <c r="I76" i="47" l="1"/>
  <c r="I76" i="50"/>
  <c r="I76" i="37"/>
  <c r="I76" i="36"/>
  <c r="I76" i="51"/>
  <c r="I76" i="53"/>
  <c r="I76" i="40"/>
  <c r="I76" i="38"/>
  <c r="I76" i="45"/>
  <c r="I76" i="52"/>
  <c r="I76" i="44"/>
  <c r="I76" i="43"/>
  <c r="I76" i="49"/>
  <c r="K76" i="50"/>
  <c r="I76" i="39"/>
  <c r="I76" i="35"/>
  <c r="I76" i="48"/>
  <c r="I76" i="54"/>
  <c r="K76" i="42"/>
  <c r="K76" i="54"/>
  <c r="K76" i="39"/>
  <c r="K76" i="47"/>
  <c r="I76" i="42"/>
  <c r="K76" i="37"/>
  <c r="I76" i="41"/>
  <c r="K76" i="38"/>
  <c r="K76" i="41"/>
  <c r="K76" i="43"/>
  <c r="K76" i="52"/>
  <c r="I76" i="46"/>
  <c r="K76" i="46"/>
  <c r="K76" i="53"/>
  <c r="K76" i="51"/>
  <c r="K76" i="49"/>
  <c r="K76" i="48"/>
  <c r="K76" i="45"/>
  <c r="K76" i="44"/>
  <c r="K76" i="40"/>
  <c r="I76" i="34"/>
  <c r="K76" i="36"/>
  <c r="K76" i="35"/>
  <c r="K76" i="34"/>
  <c r="J17" i="33" l="1"/>
  <c r="K17" i="33" s="1"/>
  <c r="I17" i="33"/>
  <c r="I73" i="33" l="1"/>
  <c r="I75" i="33"/>
  <c r="I64" i="33"/>
  <c r="I63" i="33"/>
  <c r="I61" i="33"/>
  <c r="I71" i="33"/>
  <c r="I68" i="33"/>
  <c r="I67" i="33"/>
  <c r="I59" i="33"/>
  <c r="I60" i="33"/>
  <c r="I54" i="33"/>
  <c r="I56" i="33"/>
  <c r="I52" i="33"/>
  <c r="I48" i="33"/>
  <c r="I46" i="33"/>
  <c r="I38" i="33"/>
  <c r="I36" i="33"/>
  <c r="I35" i="33"/>
  <c r="I33" i="33"/>
  <c r="I31" i="33"/>
  <c r="I25" i="33"/>
  <c r="I24" i="33"/>
  <c r="I23" i="33"/>
  <c r="I18" i="33"/>
  <c r="I53" i="33"/>
  <c r="I50" i="33"/>
  <c r="I30" i="33"/>
  <c r="I29" i="33"/>
  <c r="I49" i="33"/>
  <c r="I32" i="33"/>
  <c r="I42" i="33"/>
  <c r="I70" i="33"/>
  <c r="I27" i="33"/>
  <c r="I26" i="33"/>
  <c r="I20" i="33"/>
  <c r="J75" i="33"/>
  <c r="K75" i="33" s="1"/>
  <c r="J74" i="33"/>
  <c r="K74" i="33" s="1"/>
  <c r="I74" i="33"/>
  <c r="J73" i="33"/>
  <c r="K73" i="33" s="1"/>
  <c r="J71" i="33"/>
  <c r="J70" i="33"/>
  <c r="K70" i="33" s="1"/>
  <c r="J69" i="33"/>
  <c r="K69" i="33" s="1"/>
  <c r="I69" i="33"/>
  <c r="J68" i="33"/>
  <c r="K68" i="33" s="1"/>
  <c r="J67" i="33"/>
  <c r="J66" i="33"/>
  <c r="I66" i="33"/>
  <c r="J64" i="33"/>
  <c r="J63" i="33"/>
  <c r="J62" i="33"/>
  <c r="K62" i="33" s="1"/>
  <c r="I62" i="33"/>
  <c r="J61" i="33"/>
  <c r="J60" i="33"/>
  <c r="J59" i="33"/>
  <c r="J57" i="33"/>
  <c r="K57" i="33" s="1"/>
  <c r="J56" i="33"/>
  <c r="J55" i="33"/>
  <c r="J54" i="33"/>
  <c r="J53" i="33"/>
  <c r="J52" i="33"/>
  <c r="J51" i="33"/>
  <c r="K51" i="33" s="1"/>
  <c r="J50" i="33"/>
  <c r="J49" i="33"/>
  <c r="J48" i="33"/>
  <c r="J47" i="33"/>
  <c r="J46" i="33"/>
  <c r="J45" i="33"/>
  <c r="J44" i="33"/>
  <c r="K44" i="33" s="1"/>
  <c r="J42" i="33"/>
  <c r="J41" i="33"/>
  <c r="K41" i="33" s="1"/>
  <c r="J40" i="33"/>
  <c r="K40" i="33" s="1"/>
  <c r="I40" i="33"/>
  <c r="J39" i="33"/>
  <c r="K39" i="33" s="1"/>
  <c r="I39" i="33"/>
  <c r="J38" i="33"/>
  <c r="J36" i="33"/>
  <c r="J35" i="33"/>
  <c r="J33" i="33"/>
  <c r="K33" i="33" s="1"/>
  <c r="J32" i="33"/>
  <c r="K32" i="33" s="1"/>
  <c r="J31" i="33"/>
  <c r="K31" i="33" s="1"/>
  <c r="J30" i="33"/>
  <c r="K30" i="33" s="1"/>
  <c r="J29" i="33"/>
  <c r="K29" i="33" s="1"/>
  <c r="J28" i="33"/>
  <c r="K28" i="33" s="1"/>
  <c r="I28" i="33"/>
  <c r="J27" i="33"/>
  <c r="K27" i="33" s="1"/>
  <c r="J26" i="33"/>
  <c r="K26" i="33" s="1"/>
  <c r="J25" i="33"/>
  <c r="K25" i="33" s="1"/>
  <c r="J24" i="33"/>
  <c r="K24" i="33" s="1"/>
  <c r="J23" i="33"/>
  <c r="K23" i="33" s="1"/>
  <c r="J22" i="33"/>
  <c r="K22" i="33" s="1"/>
  <c r="J20" i="33"/>
  <c r="K20" i="33" s="1"/>
  <c r="J19" i="33"/>
  <c r="K19" i="33" s="1"/>
  <c r="J18" i="33"/>
  <c r="I73" i="13"/>
  <c r="J73" i="13"/>
  <c r="K73" i="13" s="1"/>
  <c r="I74" i="13"/>
  <c r="J74" i="13"/>
  <c r="K74" i="13" s="1"/>
  <c r="I75" i="13"/>
  <c r="J75" i="13"/>
  <c r="K75" i="13" s="1"/>
  <c r="I59" i="13"/>
  <c r="J59" i="13"/>
  <c r="K59" i="13" s="1"/>
  <c r="I60" i="13"/>
  <c r="J60" i="13"/>
  <c r="K60" i="13" s="1"/>
  <c r="I61" i="13"/>
  <c r="J61" i="13"/>
  <c r="K61" i="13" s="1"/>
  <c r="I62" i="13"/>
  <c r="J62" i="13"/>
  <c r="K62" i="13" s="1"/>
  <c r="I63" i="13"/>
  <c r="J63" i="13"/>
  <c r="K63" i="13" s="1"/>
  <c r="I64" i="13"/>
  <c r="J64" i="13"/>
  <c r="K64" i="13" s="1"/>
  <c r="I66" i="13"/>
  <c r="J66" i="13"/>
  <c r="K66" i="13" s="1"/>
  <c r="I67" i="13"/>
  <c r="J67" i="13"/>
  <c r="K67" i="13" s="1"/>
  <c r="I68" i="13"/>
  <c r="J68" i="13"/>
  <c r="K68" i="13" s="1"/>
  <c r="I69" i="13"/>
  <c r="J69" i="13"/>
  <c r="K69" i="13" s="1"/>
  <c r="I70" i="13"/>
  <c r="J70" i="13"/>
  <c r="K70" i="13" s="1"/>
  <c r="I71" i="13"/>
  <c r="J71" i="13"/>
  <c r="K71" i="13" s="1"/>
  <c r="I44" i="13"/>
  <c r="J44" i="13"/>
  <c r="K44" i="13" s="1"/>
  <c r="I45" i="13"/>
  <c r="J45" i="13"/>
  <c r="K45" i="13" s="1"/>
  <c r="I46" i="13"/>
  <c r="J46" i="13"/>
  <c r="K46" i="13" s="1"/>
  <c r="I47" i="13"/>
  <c r="J47" i="13"/>
  <c r="K47" i="13" s="1"/>
  <c r="I48" i="13"/>
  <c r="J48" i="13"/>
  <c r="K48" i="13" s="1"/>
  <c r="I49" i="13"/>
  <c r="J49" i="13"/>
  <c r="K49" i="13" s="1"/>
  <c r="I50" i="13"/>
  <c r="J50" i="13"/>
  <c r="K50" i="13" s="1"/>
  <c r="I51" i="13"/>
  <c r="J51" i="13"/>
  <c r="K51" i="13" s="1"/>
  <c r="I52" i="13"/>
  <c r="J52" i="13"/>
  <c r="K52" i="13" s="1"/>
  <c r="I53" i="13"/>
  <c r="J53" i="13"/>
  <c r="K53" i="13" s="1"/>
  <c r="I54" i="13"/>
  <c r="J54" i="13"/>
  <c r="K54" i="13" s="1"/>
  <c r="I55" i="13"/>
  <c r="J55" i="13"/>
  <c r="K55" i="13" s="1"/>
  <c r="I56" i="13"/>
  <c r="J56" i="13"/>
  <c r="K56" i="13" s="1"/>
  <c r="I57" i="13"/>
  <c r="J57" i="13"/>
  <c r="K57" i="13" s="1"/>
  <c r="I35" i="13"/>
  <c r="J35" i="13"/>
  <c r="K35" i="13" s="1"/>
  <c r="I36" i="13"/>
  <c r="J36" i="13"/>
  <c r="K36" i="13" s="1"/>
  <c r="I38" i="13"/>
  <c r="J38" i="13"/>
  <c r="K38" i="13" s="1"/>
  <c r="I28" i="13"/>
  <c r="J28" i="13"/>
  <c r="K28" i="13" s="1"/>
  <c r="I29" i="13"/>
  <c r="J29" i="13"/>
  <c r="K29" i="13" s="1"/>
  <c r="I30" i="13"/>
  <c r="J30" i="13"/>
  <c r="K30" i="13" s="1"/>
  <c r="I31" i="13"/>
  <c r="J31" i="13"/>
  <c r="K31" i="13" s="1"/>
  <c r="I32" i="13"/>
  <c r="J32" i="13"/>
  <c r="K32" i="13" s="1"/>
  <c r="I33" i="13"/>
  <c r="J33" i="13"/>
  <c r="K33" i="13" s="1"/>
  <c r="K72" i="13" l="1"/>
  <c r="I72" i="13"/>
  <c r="I58" i="13"/>
  <c r="I34" i="13"/>
  <c r="I65" i="13"/>
  <c r="K47" i="33"/>
  <c r="K55" i="33"/>
  <c r="K45" i="33"/>
  <c r="I43" i="13"/>
  <c r="K65" i="13"/>
  <c r="K71" i="33"/>
  <c r="K67" i="33"/>
  <c r="K66" i="33"/>
  <c r="K18" i="33"/>
  <c r="K15" i="33" s="1"/>
  <c r="K53" i="33"/>
  <c r="K59" i="33"/>
  <c r="K54" i="33"/>
  <c r="K64" i="33"/>
  <c r="K61" i="33"/>
  <c r="K60" i="33"/>
  <c r="I55" i="33"/>
  <c r="K42" i="33"/>
  <c r="I41" i="33"/>
  <c r="I37" i="33" s="1"/>
  <c r="I51" i="33"/>
  <c r="K50" i="33"/>
  <c r="I47" i="33"/>
  <c r="I57" i="33"/>
  <c r="K52" i="33"/>
  <c r="K49" i="33"/>
  <c r="K46" i="33"/>
  <c r="I72" i="33"/>
  <c r="I65" i="33"/>
  <c r="K63" i="33"/>
  <c r="I58" i="33"/>
  <c r="K48" i="33"/>
  <c r="K56" i="33"/>
  <c r="I44" i="33"/>
  <c r="K38" i="33"/>
  <c r="K37" i="33" s="1"/>
  <c r="D15" i="4" s="1"/>
  <c r="K36" i="33"/>
  <c r="I34" i="33"/>
  <c r="K35" i="33"/>
  <c r="K21" i="33"/>
  <c r="I22" i="33"/>
  <c r="I21" i="33" s="1"/>
  <c r="I19" i="33"/>
  <c r="I15" i="33" s="1"/>
  <c r="K72" i="33"/>
  <c r="D19" i="4" s="1"/>
  <c r="I45" i="33"/>
  <c r="K58" i="13"/>
  <c r="K43" i="13"/>
  <c r="K34" i="13"/>
  <c r="AA15" i="4" l="1"/>
  <c r="AC15" i="4"/>
  <c r="G15" i="4"/>
  <c r="AK15" i="4"/>
  <c r="M15" i="4"/>
  <c r="I15" i="4"/>
  <c r="U15" i="4"/>
  <c r="AE15" i="4"/>
  <c r="O15" i="4"/>
  <c r="AO15" i="4"/>
  <c r="W15" i="4"/>
  <c r="K15" i="4"/>
  <c r="AI15" i="4"/>
  <c r="AG15" i="4"/>
  <c r="Q15" i="4"/>
  <c r="Y15" i="4"/>
  <c r="S15" i="4"/>
  <c r="AM15" i="4"/>
  <c r="AG19" i="4"/>
  <c r="U19" i="4"/>
  <c r="Y19" i="4"/>
  <c r="AA19" i="4"/>
  <c r="Q19" i="4"/>
  <c r="AC19" i="4"/>
  <c r="AE19" i="4"/>
  <c r="K19" i="4"/>
  <c r="AI19" i="4"/>
  <c r="I19" i="4"/>
  <c r="W19" i="4"/>
  <c r="O19" i="4"/>
  <c r="AO19" i="4"/>
  <c r="AM19" i="4"/>
  <c r="S19" i="4"/>
  <c r="AK19" i="4"/>
  <c r="M19" i="4"/>
  <c r="G19" i="4"/>
  <c r="D12" i="4"/>
  <c r="K65" i="33"/>
  <c r="D18" i="4" s="1"/>
  <c r="K58" i="33"/>
  <c r="D17" i="4" s="1"/>
  <c r="K43" i="33"/>
  <c r="D16" i="4" s="1"/>
  <c r="K34" i="33"/>
  <c r="D14" i="4" s="1"/>
  <c r="D13" i="4"/>
  <c r="I43" i="33"/>
  <c r="I76" i="33" s="1"/>
  <c r="AK17" i="4" l="1"/>
  <c r="Q17" i="4"/>
  <c r="AA17" i="4"/>
  <c r="G17" i="4"/>
  <c r="AG17" i="4"/>
  <c r="W17" i="4"/>
  <c r="I17" i="4"/>
  <c r="AI17" i="4"/>
  <c r="AC17" i="4"/>
  <c r="O17" i="4"/>
  <c r="U17" i="4"/>
  <c r="AO17" i="4"/>
  <c r="AE17" i="4"/>
  <c r="S17" i="4"/>
  <c r="AM17" i="4"/>
  <c r="M17" i="4"/>
  <c r="K17" i="4"/>
  <c r="Y17" i="4"/>
  <c r="AA14" i="4"/>
  <c r="G14" i="4"/>
  <c r="AO14" i="4"/>
  <c r="W14" i="4"/>
  <c r="S14" i="4"/>
  <c r="I14" i="4"/>
  <c r="AC14" i="4"/>
  <c r="K14" i="4"/>
  <c r="AM14" i="4"/>
  <c r="M14" i="4"/>
  <c r="AG14" i="4"/>
  <c r="AE14" i="4"/>
  <c r="Y14" i="4"/>
  <c r="U14" i="4"/>
  <c r="Q14" i="4"/>
  <c r="AI14" i="4"/>
  <c r="O14" i="4"/>
  <c r="AK14" i="4"/>
  <c r="U18" i="4"/>
  <c r="AG18" i="4"/>
  <c r="O18" i="4"/>
  <c r="I18" i="4"/>
  <c r="S18" i="4"/>
  <c r="X18" i="4"/>
  <c r="AK18" i="4"/>
  <c r="Q18" i="4"/>
  <c r="AO18" i="4"/>
  <c r="W18" i="4"/>
  <c r="M18" i="4"/>
  <c r="AC18" i="4"/>
  <c r="K18" i="4"/>
  <c r="AI18" i="4"/>
  <c r="G18" i="4"/>
  <c r="AE18" i="4"/>
  <c r="AM18" i="4"/>
  <c r="AA18" i="4"/>
  <c r="AM12" i="4"/>
  <c r="Y12" i="4"/>
  <c r="AI12" i="4"/>
  <c r="U12" i="4"/>
  <c r="AG12" i="4"/>
  <c r="M12" i="4"/>
  <c r="S12" i="4"/>
  <c r="G12" i="4"/>
  <c r="AA12" i="4"/>
  <c r="K12" i="4"/>
  <c r="O12" i="4"/>
  <c r="W12" i="4"/>
  <c r="AE12" i="4"/>
  <c r="AO12" i="4"/>
  <c r="AC12" i="4"/>
  <c r="D21" i="4"/>
  <c r="E16" i="4" s="1"/>
  <c r="I12" i="4"/>
  <c r="Q12" i="4"/>
  <c r="AK12" i="4"/>
  <c r="U16" i="4"/>
  <c r="AO16" i="4"/>
  <c r="W16" i="4"/>
  <c r="AI16" i="4"/>
  <c r="AC16" i="4"/>
  <c r="Y16" i="4"/>
  <c r="M16" i="4"/>
  <c r="AE16" i="4"/>
  <c r="AK16" i="4"/>
  <c r="G16" i="4"/>
  <c r="S16" i="4"/>
  <c r="AG16" i="4"/>
  <c r="K16" i="4"/>
  <c r="Q16" i="4"/>
  <c r="AA16" i="4"/>
  <c r="AM16" i="4"/>
  <c r="I16" i="4"/>
  <c r="O16" i="4"/>
  <c r="K76" i="33"/>
  <c r="S13" i="4"/>
  <c r="W13" i="4"/>
  <c r="M13" i="4"/>
  <c r="AE13" i="4"/>
  <c r="AO13" i="4"/>
  <c r="O13" i="4"/>
  <c r="K13" i="4"/>
  <c r="U13" i="4"/>
  <c r="Q13" i="4"/>
  <c r="AI13" i="4"/>
  <c r="AC13" i="4"/>
  <c r="AG13" i="4"/>
  <c r="I13" i="4"/>
  <c r="Y13" i="4"/>
  <c r="AM13" i="4"/>
  <c r="AK13" i="4"/>
  <c r="AA13" i="4"/>
  <c r="G13" i="4"/>
  <c r="L40" i="1" l="1"/>
  <c r="E12" i="4"/>
  <c r="E13" i="4"/>
  <c r="Y18" i="4"/>
  <c r="X21" i="4"/>
  <c r="X22" i="4" s="1"/>
  <c r="Z22" i="4" s="1"/>
  <c r="AB22" i="4" s="1"/>
  <c r="AD22" i="4" s="1"/>
  <c r="AF22" i="4" s="1"/>
  <c r="AH22" i="4" s="1"/>
  <c r="AJ22" i="4" s="1"/>
  <c r="AL22" i="4" s="1"/>
  <c r="AN22" i="4" s="1"/>
  <c r="U21" i="4"/>
  <c r="M21" i="4"/>
  <c r="AI21" i="4"/>
  <c r="G21" i="4"/>
  <c r="G22" i="4" s="1"/>
  <c r="S21" i="4"/>
  <c r="AE21" i="4"/>
  <c r="AA21" i="4"/>
  <c r="AK21" i="4"/>
  <c r="AC21" i="4"/>
  <c r="K21" i="4"/>
  <c r="I21" i="4"/>
  <c r="AO21" i="4"/>
  <c r="AM21" i="4"/>
  <c r="Q21" i="4"/>
  <c r="W21" i="4"/>
  <c r="AG21" i="4"/>
  <c r="O21" i="4"/>
  <c r="E19" i="4"/>
  <c r="E15" i="4"/>
  <c r="E18" i="4"/>
  <c r="E17" i="4"/>
  <c r="E14" i="4"/>
  <c r="I42" i="13"/>
  <c r="J42" i="13"/>
  <c r="K42" i="13" s="1"/>
  <c r="J41" i="13"/>
  <c r="K41" i="13" s="1"/>
  <c r="I41" i="13"/>
  <c r="J40" i="13"/>
  <c r="K40" i="13" s="1"/>
  <c r="I40" i="13"/>
  <c r="J39" i="13"/>
  <c r="K39" i="13" s="1"/>
  <c r="I39" i="13"/>
  <c r="J27" i="13"/>
  <c r="K27" i="13" s="1"/>
  <c r="I27" i="13"/>
  <c r="J26" i="13"/>
  <c r="K26" i="13" s="1"/>
  <c r="I26" i="13"/>
  <c r="J25" i="13"/>
  <c r="K25" i="13" s="1"/>
  <c r="I25" i="13"/>
  <c r="J24" i="13"/>
  <c r="K24" i="13" s="1"/>
  <c r="I24" i="13"/>
  <c r="J23" i="13"/>
  <c r="K23" i="13" s="1"/>
  <c r="I23" i="13"/>
  <c r="J22" i="13"/>
  <c r="I22" i="13"/>
  <c r="J20" i="13"/>
  <c r="K20" i="13" s="1"/>
  <c r="I20" i="13"/>
  <c r="J19" i="13"/>
  <c r="K19" i="13" s="1"/>
  <c r="I19" i="13"/>
  <c r="J18" i="13"/>
  <c r="K18" i="13" s="1"/>
  <c r="I18" i="13"/>
  <c r="J17" i="13"/>
  <c r="K17" i="13" s="1"/>
  <c r="I17" i="13"/>
  <c r="K15" i="13" l="1"/>
  <c r="I22" i="4"/>
  <c r="K22" i="4" s="1"/>
  <c r="M22" i="4" s="1"/>
  <c r="O22" i="4" s="1"/>
  <c r="Q22" i="4" s="1"/>
  <c r="S22" i="4" s="1"/>
  <c r="U22" i="4" s="1"/>
  <c r="W22" i="4" s="1"/>
  <c r="Y21" i="4"/>
  <c r="E21" i="4"/>
  <c r="I37" i="13"/>
  <c r="K37" i="13"/>
  <c r="I21" i="13"/>
  <c r="I15" i="13"/>
  <c r="K21" i="13"/>
  <c r="Y22" i="4" l="1"/>
  <c r="I76" i="13"/>
  <c r="D22" i="4" l="1"/>
  <c r="AA22" i="4"/>
  <c r="AC22" i="4" s="1"/>
  <c r="AE22" i="4" s="1"/>
  <c r="AG22" i="4" s="1"/>
  <c r="AI22" i="4" s="1"/>
  <c r="AK22" i="4" s="1"/>
  <c r="AM22" i="4" s="1"/>
  <c r="AO22" i="4" s="1"/>
  <c r="E22" i="4" l="1"/>
  <c r="K76" i="13" l="1"/>
</calcChain>
</file>

<file path=xl/sharedStrings.xml><?xml version="1.0" encoding="utf-8"?>
<sst xmlns="http://schemas.openxmlformats.org/spreadsheetml/2006/main" count="8025" uniqueCount="1178">
  <si>
    <t>PROJETO</t>
  </si>
  <si>
    <t>BDMG CIDADES</t>
  </si>
  <si>
    <t>BDMG CIDADES 2015</t>
  </si>
  <si>
    <t>BDMG CIDADES 2015 - FRP</t>
  </si>
  <si>
    <t>BDMG CIDADES 2015 BX</t>
  </si>
  <si>
    <t>BDMG CIDADES 2017</t>
  </si>
  <si>
    <t>BDMG CIDADES 2018</t>
  </si>
  <si>
    <t>BDMG CIDADES 2018 - SOLIDÁRIO</t>
  </si>
  <si>
    <t>BDMG CIDADES BX</t>
  </si>
  <si>
    <t>BDMG MAQ</t>
  </si>
  <si>
    <t>BDMG MAQ 2015</t>
  </si>
  <si>
    <t>BDMG MAQ 2017</t>
  </si>
  <si>
    <t>BDMG MAQ 2017 BX</t>
  </si>
  <si>
    <t>BDMG MAQ 2018</t>
  </si>
  <si>
    <t>BDMG MAQ 2018 - SOLIDÁRIO</t>
  </si>
  <si>
    <t>BDMG MAQ 2018 BX</t>
  </si>
  <si>
    <t>BDMG MAQ BX</t>
  </si>
  <si>
    <t>BDMG SANEAMENTO</t>
  </si>
  <si>
    <t>BDMG SANEAMENTO 2015</t>
  </si>
  <si>
    <t>BDMG SANEAMENTO 2015 BX</t>
  </si>
  <si>
    <t>BDMG SANEAMENTO 2017</t>
  </si>
  <si>
    <t>BDMG SANEAMENTO 2018</t>
  </si>
  <si>
    <t>BDMG SANEAMENTO 2018 - SOLIDÁRIO</t>
  </si>
  <si>
    <t>BDMG SANEAMENTO BX</t>
  </si>
  <si>
    <t>BDMG URBANIZA</t>
  </si>
  <si>
    <t>BDMG URBANIZA 2015</t>
  </si>
  <si>
    <t>BDMG URBANIZA 2015 - FRP</t>
  </si>
  <si>
    <t>BDMG URBANIZA 2015 BX</t>
  </si>
  <si>
    <t>BDMG URBANIZA 2017</t>
  </si>
  <si>
    <t>BDMG URBANIZA 2018</t>
  </si>
  <si>
    <t>BDMG URBANIZA 2018 - SOLIDÁRIO</t>
  </si>
  <si>
    <t>BDMG URBANIZA BX</t>
  </si>
  <si>
    <t>FRD</t>
  </si>
  <si>
    <t>FRP/RECURSOS PRÓPRIOS</t>
  </si>
  <si>
    <t>MUNICIPIOS MINERADORES</t>
  </si>
  <si>
    <t>NOVO SOMMA</t>
  </si>
  <si>
    <t>NOVO SOMMA ECO</t>
  </si>
  <si>
    <t>NOVO SOMMA INFRA</t>
  </si>
  <si>
    <t>NOVO SOMMA MAQ</t>
  </si>
  <si>
    <t>NOVO SOMMA PAC</t>
  </si>
  <si>
    <t>NOVO SOMMA URBANIZA</t>
  </si>
  <si>
    <t>PAC</t>
  </si>
  <si>
    <t>PMAT</t>
  </si>
  <si>
    <t>PROVIAS</t>
  </si>
  <si>
    <t>RENOVA CIDADES DO AMANHÃ - DESENVOLVIMENTO ECONÔMICO</t>
  </si>
  <si>
    <t>RENOVA CIDADES DO AMANHÃ - EDUCAÇÃO</t>
  </si>
  <si>
    <t>RENOVA CIDADES DO AMANHÃ - SAÚDE</t>
  </si>
  <si>
    <t>RENOVA CIDADES DO AMANHÃ - SEGURANÇA</t>
  </si>
  <si>
    <t>RENOVA NÃO-REEMBOLSÁVEL</t>
  </si>
  <si>
    <t>VALOR TOTAL DO PROJETO:</t>
  </si>
  <si>
    <t>ABASTECIMENTO DE ÁGUA</t>
  </si>
  <si>
    <t>CONTENÇÃO</t>
  </si>
  <si>
    <t>DIVERSOS</t>
  </si>
  <si>
    <t>DRENAGEM</t>
  </si>
  <si>
    <t>EDIFICAÇÃO</t>
  </si>
  <si>
    <t>EFICIÊNCIA ENERGÉTICA</t>
  </si>
  <si>
    <t>ENERGIA RENOVÁVEL</t>
  </si>
  <si>
    <t>ESGOTAMENTO SANITÁRIO</t>
  </si>
  <si>
    <t>INFRAESTRUTURA</t>
  </si>
  <si>
    <t>OBRAS DE ARTE</t>
  </si>
  <si>
    <t>PAVIMENTAÇÃO</t>
  </si>
  <si>
    <t>RECICLAGEM</t>
  </si>
  <si>
    <t>SINALIZAÇÃO</t>
  </si>
  <si>
    <t>TRATAMENTO DE RESÍDUOS SÓLIDOS</t>
  </si>
  <si>
    <t>RESPONSÁVEL TÉCNICO:</t>
  </si>
  <si>
    <t>_______________________________________________________</t>
  </si>
  <si>
    <t>Nº CONTRATO COM BDMG:</t>
  </si>
  <si>
    <t xml:space="preserve">CARTA CONVITE </t>
  </si>
  <si>
    <t>CONCORRÊNCIA PÚBLICA</t>
  </si>
  <si>
    <t>DISPENSA LICITAÇÃO</t>
  </si>
  <si>
    <t>PREGÃO</t>
  </si>
  <si>
    <t>TOMADA DE PREÇOS</t>
  </si>
  <si>
    <t>MUNICÍPIO:</t>
  </si>
  <si>
    <t>CESAMA</t>
  </si>
  <si>
    <t>MUNICÍPIO</t>
  </si>
  <si>
    <t>PROGRAMA BDMG</t>
  </si>
  <si>
    <t>TIPO DE OBRA</t>
  </si>
  <si>
    <t>MODALIDADE</t>
  </si>
  <si>
    <t>ABADIA DOS DOURADOS</t>
  </si>
  <si>
    <t>ABAETÉ</t>
  </si>
  <si>
    <t>ABRE CAMPO</t>
  </si>
  <si>
    <t>ACAIACA</t>
  </si>
  <si>
    <t>AÇUCENA</t>
  </si>
  <si>
    <t>ÁGUA BOA</t>
  </si>
  <si>
    <t>ÁGUA COMPRIDA</t>
  </si>
  <si>
    <t>AGUANIL</t>
  </si>
  <si>
    <t>ÁGUAS FORMOSAS</t>
  </si>
  <si>
    <t>ÁGUAS VERMELHAS</t>
  </si>
  <si>
    <t>AIMORÉS</t>
  </si>
  <si>
    <t>AIURUOCA</t>
  </si>
  <si>
    <t>ALAGOA</t>
  </si>
  <si>
    <t>ALBERTINA</t>
  </si>
  <si>
    <t>ALÉM PARAÍBA</t>
  </si>
  <si>
    <t>ALFENAS</t>
  </si>
  <si>
    <t>ALFREDO VASCONCELOS</t>
  </si>
  <si>
    <t>ALMENARA</t>
  </si>
  <si>
    <t>ALPERCATA</t>
  </si>
  <si>
    <t>ALPINÓPOLIS</t>
  </si>
  <si>
    <t>ALTEROSA</t>
  </si>
  <si>
    <t>ALTO CAPARAÓ</t>
  </si>
  <si>
    <t>ALTO JEQUITIBÁ</t>
  </si>
  <si>
    <t>ALTO RIO DOCE</t>
  </si>
  <si>
    <t>ALVARENGA</t>
  </si>
  <si>
    <t>ALVINÓPOLIS</t>
  </si>
  <si>
    <t>ALVORADA DE MINAS</t>
  </si>
  <si>
    <t>AMPARO DO SERRA</t>
  </si>
  <si>
    <t>ANDRADAS</t>
  </si>
  <si>
    <t>ANDRELÂNDIA</t>
  </si>
  <si>
    <t>ANGELÂNDIA</t>
  </si>
  <si>
    <t>ANTÔNIO CARLOS</t>
  </si>
  <si>
    <t>ANTÔNIO DIAS</t>
  </si>
  <si>
    <t>ANTÔNIO PRADO DE MINAS</t>
  </si>
  <si>
    <t>ARAÇAÍ</t>
  </si>
  <si>
    <t>ARACITABA</t>
  </si>
  <si>
    <t>ARAÇUAÍ</t>
  </si>
  <si>
    <t>ARAGUARI</t>
  </si>
  <si>
    <t>ARANTINA</t>
  </si>
  <si>
    <t>ARAPONGA</t>
  </si>
  <si>
    <t>ARAPORÃ</t>
  </si>
  <si>
    <t>ARAPUÁ</t>
  </si>
  <si>
    <t>ARAÚJOS</t>
  </si>
  <si>
    <t>ARAXÁ</t>
  </si>
  <si>
    <t>ARCEBURGO</t>
  </si>
  <si>
    <t>ARCOS</t>
  </si>
  <si>
    <t>AREADO</t>
  </si>
  <si>
    <t>ARGIRITA</t>
  </si>
  <si>
    <t>ARICANDUVA</t>
  </si>
  <si>
    <t>ARINOS</t>
  </si>
  <si>
    <t>ASTOLFO DUTRA</t>
  </si>
  <si>
    <t>ATALÉIA</t>
  </si>
  <si>
    <t>AUGUSTO DE LIMA</t>
  </si>
  <si>
    <t>BAEPENDI</t>
  </si>
  <si>
    <t>BALDIM</t>
  </si>
  <si>
    <t>BAMBUÍ</t>
  </si>
  <si>
    <t>BANDEIRA</t>
  </si>
  <si>
    <t>BANDEIRA DO SUL</t>
  </si>
  <si>
    <t>BARÃO DE COCAIS</t>
  </si>
  <si>
    <t>BARÃO DE MONTE ALTO</t>
  </si>
  <si>
    <t>BARBACENA</t>
  </si>
  <si>
    <t>BARRA LONGA</t>
  </si>
  <si>
    <t>BARROSO</t>
  </si>
  <si>
    <t>BELA VISTA DE MINAS</t>
  </si>
  <si>
    <t>BELMIRO BRAGA</t>
  </si>
  <si>
    <t>BELO HORIZONTE</t>
  </si>
  <si>
    <t>BELO ORIENTE</t>
  </si>
  <si>
    <t>BELO VALE</t>
  </si>
  <si>
    <t>BERILO</t>
  </si>
  <si>
    <t>BERIZAL</t>
  </si>
  <si>
    <t>BERTÓPOLIS</t>
  </si>
  <si>
    <t>BETIM</t>
  </si>
  <si>
    <t>BIAS FORTES</t>
  </si>
  <si>
    <t>BICAS</t>
  </si>
  <si>
    <t>BIQUINHAS</t>
  </si>
  <si>
    <t>BOA ESPERANÇA</t>
  </si>
  <si>
    <t>BOCAINA DE MINAS</t>
  </si>
  <si>
    <t>BOCAIÚVA</t>
  </si>
  <si>
    <t>BOM DESPACHO</t>
  </si>
  <si>
    <t>BOM JARDIM DE MINAS</t>
  </si>
  <si>
    <t>BOM JESUS DA PENHA</t>
  </si>
  <si>
    <t>BOM JESUS DO AMPARO</t>
  </si>
  <si>
    <t>BOM JESUS DO GALHO</t>
  </si>
  <si>
    <t>BOM REPOUSO</t>
  </si>
  <si>
    <t>BOM SUCESSO</t>
  </si>
  <si>
    <t>BONFIM</t>
  </si>
  <si>
    <t>BONFINÓPOLIS DE MINAS</t>
  </si>
  <si>
    <t>BONITO DE MINAS</t>
  </si>
  <si>
    <t>BORDA DA MATA</t>
  </si>
  <si>
    <t>BOTELHOS</t>
  </si>
  <si>
    <t>BOTUMIRIM</t>
  </si>
  <si>
    <t>BRÁS PIRES</t>
  </si>
  <si>
    <t>BRASILÂNDIA DE MINAS</t>
  </si>
  <si>
    <t>BRASÍLIA DE MINAS</t>
  </si>
  <si>
    <t>BRASÓPOLIS</t>
  </si>
  <si>
    <t>BRAÚNAS</t>
  </si>
  <si>
    <t>BRUMADINHO</t>
  </si>
  <si>
    <t>BUENO BRANDÃO</t>
  </si>
  <si>
    <t>BUENÓPOLIS</t>
  </si>
  <si>
    <t>BUGRE</t>
  </si>
  <si>
    <t>BURITIS</t>
  </si>
  <si>
    <t>BURITIZEIRO</t>
  </si>
  <si>
    <t>CABECEIRA GRANDE</t>
  </si>
  <si>
    <t>CABO VERDE</t>
  </si>
  <si>
    <t>CACHOEIRA DA PRATA</t>
  </si>
  <si>
    <t>CACHOEIRA DE MINAS</t>
  </si>
  <si>
    <t>CACHOEIRA DE PAJEÚ</t>
  </si>
  <si>
    <t>CACHOEIRA DOURADA</t>
  </si>
  <si>
    <t>CAETANÓPOLIS</t>
  </si>
  <si>
    <t>CAETÉ</t>
  </si>
  <si>
    <t>CAIANA</t>
  </si>
  <si>
    <t>CAJURI</t>
  </si>
  <si>
    <t>CALDAS</t>
  </si>
  <si>
    <t>CAMACHO</t>
  </si>
  <si>
    <t>CAMANDUCAIA</t>
  </si>
  <si>
    <t>CAMBUÍ</t>
  </si>
  <si>
    <t>CAMBUQUIRA</t>
  </si>
  <si>
    <t>CAMPANÁRIO</t>
  </si>
  <si>
    <t>CAMPANHA</t>
  </si>
  <si>
    <t>CAMPESTRE</t>
  </si>
  <si>
    <t>CAMPINA VERDE</t>
  </si>
  <si>
    <t>CAMPO AZUL</t>
  </si>
  <si>
    <t>CAMPO BELO</t>
  </si>
  <si>
    <t>CAMPO DO MEIO</t>
  </si>
  <si>
    <t>CAMPO FLORIDO</t>
  </si>
  <si>
    <t>CAMPOS ALTOS</t>
  </si>
  <si>
    <t>CAMPOS GERAIS</t>
  </si>
  <si>
    <t>CANA VERDE</t>
  </si>
  <si>
    <t>CANAÃ</t>
  </si>
  <si>
    <t>CANÁPOLIS</t>
  </si>
  <si>
    <t>CANDEIAS</t>
  </si>
  <si>
    <t>CANTAGALO</t>
  </si>
  <si>
    <t>CAPARAÓ</t>
  </si>
  <si>
    <t>CAPELA NOVA</t>
  </si>
  <si>
    <t>CAPELINHA</t>
  </si>
  <si>
    <t>CAPETINGA</t>
  </si>
  <si>
    <t>CAPIM BRANCO</t>
  </si>
  <si>
    <t>CAPINÓPOLIS</t>
  </si>
  <si>
    <t>CAPITÃO ANDRADE</t>
  </si>
  <si>
    <t>CAPITÃO ENÉAS</t>
  </si>
  <si>
    <t>CAPITÓLIO</t>
  </si>
  <si>
    <t>CAPUTIRA</t>
  </si>
  <si>
    <t>CARAÍ</t>
  </si>
  <si>
    <t>CARANAÍBA</t>
  </si>
  <si>
    <t>CARANDAÍ</t>
  </si>
  <si>
    <t>CARANGOLA</t>
  </si>
  <si>
    <t>CARATINGA</t>
  </si>
  <si>
    <t>CARBONITA</t>
  </si>
  <si>
    <t>CAREAÇU</t>
  </si>
  <si>
    <t>CARLOS CHAGAS</t>
  </si>
  <si>
    <t>CARMÉSIA</t>
  </si>
  <si>
    <t>CARMO DA CACHOEIRA</t>
  </si>
  <si>
    <t>CARMO DA MATA</t>
  </si>
  <si>
    <t>CARMO DE MINAS</t>
  </si>
  <si>
    <t>CARMO DO CAJURU</t>
  </si>
  <si>
    <t>CARMO DO PARANAÍBA</t>
  </si>
  <si>
    <t>CARMO DO RIO CLARO</t>
  </si>
  <si>
    <t>CARMÓPOLIS DE MINAS</t>
  </si>
  <si>
    <t>CARNEIRINHO</t>
  </si>
  <si>
    <t>CARRANCAS</t>
  </si>
  <si>
    <t>CARVALHÓPOLIS</t>
  </si>
  <si>
    <t>CARVALHOS</t>
  </si>
  <si>
    <t>CASA GRANDE</t>
  </si>
  <si>
    <t>CASCALHO RICO</t>
  </si>
  <si>
    <t>CÁSSIA</t>
  </si>
  <si>
    <t>CATAGUASES</t>
  </si>
  <si>
    <t>CATAS ALTAS</t>
  </si>
  <si>
    <t>CATAS ALTAS DA NORUEGA</t>
  </si>
  <si>
    <t>CATUJI</t>
  </si>
  <si>
    <t>CATUTI</t>
  </si>
  <si>
    <t>CAXAMBU</t>
  </si>
  <si>
    <t>CEDRO DO ABAETÉ</t>
  </si>
  <si>
    <t>CENTRAL DE MINAS</t>
  </si>
  <si>
    <t>CENTRALINA</t>
  </si>
  <si>
    <t>CHÁCARA</t>
  </si>
  <si>
    <t>CHALÉ</t>
  </si>
  <si>
    <t>CHAPADA DO NORTE</t>
  </si>
  <si>
    <t>CHAPADA GAÚCHA</t>
  </si>
  <si>
    <t>CHIADOR</t>
  </si>
  <si>
    <t>CIPOTÂNEA</t>
  </si>
  <si>
    <t>CLARAVAL</t>
  </si>
  <si>
    <t>CLARO DOS POÇÕES</t>
  </si>
  <si>
    <t>CLÁUDIO</t>
  </si>
  <si>
    <t>COIMBRA</t>
  </si>
  <si>
    <t>COLUNA</t>
  </si>
  <si>
    <t>COMENDADOR GOMES</t>
  </si>
  <si>
    <t>COMERCINHO</t>
  </si>
  <si>
    <t>CONCEIÇÃO DA APARECIDA</t>
  </si>
  <si>
    <t>CONCEIÇÃO DA BARRA DE MINAS</t>
  </si>
  <si>
    <t>CONCEIÇÃO DAS ALAGOAS</t>
  </si>
  <si>
    <t>CONCEIÇÃO DAS PEDRAS</t>
  </si>
  <si>
    <t>CONCEIÇÃO DE IPANEMA</t>
  </si>
  <si>
    <t>CONCEIÇÃO DO MATO DENTRO</t>
  </si>
  <si>
    <t>CONCEIÇÃO DO PARÁ</t>
  </si>
  <si>
    <t>CONCEIÇÃO DO RIO VERDE</t>
  </si>
  <si>
    <t>CONCEIÇÃO DOS OUROS</t>
  </si>
  <si>
    <t>CÔNEGO MARINHO</t>
  </si>
  <si>
    <t>CONFINS</t>
  </si>
  <si>
    <t>CONGONHAL</t>
  </si>
  <si>
    <t>CONGONHAS</t>
  </si>
  <si>
    <t>CONGONHAS DO NORTE</t>
  </si>
  <si>
    <t>CONQUISTA</t>
  </si>
  <si>
    <t>CONSELHEIRO LAFAIETE</t>
  </si>
  <si>
    <t>CONSELHEIRO PENA</t>
  </si>
  <si>
    <t>CONSOLAÇÃO</t>
  </si>
  <si>
    <t>CONTAGEM</t>
  </si>
  <si>
    <t>COQUEIRAL</t>
  </si>
  <si>
    <t>CORAÇÃO DE JESUS</t>
  </si>
  <si>
    <t>CORDISBURGO</t>
  </si>
  <si>
    <t>CORDISLÂNDIA</t>
  </si>
  <si>
    <t>CORINTO</t>
  </si>
  <si>
    <t>COROACI</t>
  </si>
  <si>
    <t>COROMANDEL</t>
  </si>
  <si>
    <t>CORONEL FABRICIANO</t>
  </si>
  <si>
    <t>CORONEL MURTA</t>
  </si>
  <si>
    <t>CORONEL PACHECO</t>
  </si>
  <si>
    <t>CORONEL XAVIER CHAVES</t>
  </si>
  <si>
    <t>CÓRREGO DANTA</t>
  </si>
  <si>
    <t>CÓRREGO DO BOM JESUS</t>
  </si>
  <si>
    <t>CÓRREGO FUNDO</t>
  </si>
  <si>
    <t>CÓRREGO NOVO</t>
  </si>
  <si>
    <t>COUTO DE MAGALHÃES DE MINAS</t>
  </si>
  <si>
    <t>CRISÓLITA</t>
  </si>
  <si>
    <t>CRISTAIS</t>
  </si>
  <si>
    <t>CRISTÁLIA</t>
  </si>
  <si>
    <t>CRISTIANO OTONI</t>
  </si>
  <si>
    <t>CRISTINA</t>
  </si>
  <si>
    <t>CRUCILÂNDIA</t>
  </si>
  <si>
    <t>CRUZEIRO DA FORTALEZA</t>
  </si>
  <si>
    <t>CRUZÍLIA</t>
  </si>
  <si>
    <t>CUPARAQUE</t>
  </si>
  <si>
    <t>CURRAL DE DENTRO</t>
  </si>
  <si>
    <t>CURVELO</t>
  </si>
  <si>
    <t>DATAS</t>
  </si>
  <si>
    <t>DELFIM MOREIRA</t>
  </si>
  <si>
    <t>DELFINÓPOLIS</t>
  </si>
  <si>
    <t>DELTA</t>
  </si>
  <si>
    <t>DESCOBERTO</t>
  </si>
  <si>
    <t>DESTERRO DE ENTRE RIOS</t>
  </si>
  <si>
    <t>DESTERRO DO MELO</t>
  </si>
  <si>
    <t>DIAMANTINA</t>
  </si>
  <si>
    <t>DIOGO DE VASCONCELOS</t>
  </si>
  <si>
    <t>DIONÍSIO</t>
  </si>
  <si>
    <t>DIVINÉSIA</t>
  </si>
  <si>
    <t>DIVINO</t>
  </si>
  <si>
    <t>DIVINO DAS LARANJEIRAS</t>
  </si>
  <si>
    <t>DIVINOLÂNDIA DE MINAS</t>
  </si>
  <si>
    <t>DIVINÓPOLIS</t>
  </si>
  <si>
    <t>DIVISA ALEGRE</t>
  </si>
  <si>
    <t>DIVISA NOVA</t>
  </si>
  <si>
    <t>DIVISÓPOLIS</t>
  </si>
  <si>
    <t>DOM BOSCO</t>
  </si>
  <si>
    <t>DOM CAVATI</t>
  </si>
  <si>
    <t>DOM JOAQUIM</t>
  </si>
  <si>
    <t>DOM SILVÉRIO</t>
  </si>
  <si>
    <t>DOM VIÇOSO</t>
  </si>
  <si>
    <t>DONA EUZÉBIA</t>
  </si>
  <si>
    <t>DORES DE CAMPOS</t>
  </si>
  <si>
    <t>DORES DE GUANHÃES</t>
  </si>
  <si>
    <t>DORES DO INDAIÁ</t>
  </si>
  <si>
    <t>DORES DO TURVO</t>
  </si>
  <si>
    <t>DORESÓPOLIS</t>
  </si>
  <si>
    <t>DOURADOQUARA</t>
  </si>
  <si>
    <t>DURANDÉ</t>
  </si>
  <si>
    <t>ELÓI MENDES</t>
  </si>
  <si>
    <t>ENGENHEIRO CALDAS</t>
  </si>
  <si>
    <t>ENGENHEIRO NAVARRO</t>
  </si>
  <si>
    <t>ENTRE FOLHAS</t>
  </si>
  <si>
    <t>ENTRE RIOS DE MINAS</t>
  </si>
  <si>
    <t>ERVÁLIA</t>
  </si>
  <si>
    <t>ESMERALDAS</t>
  </si>
  <si>
    <t>ESPERA FELIZ</t>
  </si>
  <si>
    <t>ESPINOSA</t>
  </si>
  <si>
    <t>ESPÍRITO SANTO DO DOURADO</t>
  </si>
  <si>
    <t>ESTIVA</t>
  </si>
  <si>
    <t>ESTRELA DALVA</t>
  </si>
  <si>
    <t>ESTRELA DO INDAIÁ</t>
  </si>
  <si>
    <t>ESTRELA DO SUL</t>
  </si>
  <si>
    <t>EUGENÓPOLIS</t>
  </si>
  <si>
    <t>EWBANK DA CÂMARA</t>
  </si>
  <si>
    <t>EXTREMA</t>
  </si>
  <si>
    <t>FAMA</t>
  </si>
  <si>
    <t>FARIA LEMOS</t>
  </si>
  <si>
    <t>FELÍCIO DOS SANTOS</t>
  </si>
  <si>
    <t>FELISBURGO</t>
  </si>
  <si>
    <t>FELIXLÂNDIA</t>
  </si>
  <si>
    <t>FERNANDES TOURINHO</t>
  </si>
  <si>
    <t>FERROS</t>
  </si>
  <si>
    <t>FERVEDOURO</t>
  </si>
  <si>
    <t>FLORESTAL</t>
  </si>
  <si>
    <t>FORMIGA</t>
  </si>
  <si>
    <t>FORMOSO</t>
  </si>
  <si>
    <t>FORTALEZA DE MINAS</t>
  </si>
  <si>
    <t>FORTUNA DE MINAS</t>
  </si>
  <si>
    <t>FRANCISCO BADARÓ</t>
  </si>
  <si>
    <t>FRANCISCO DUMONT</t>
  </si>
  <si>
    <t>FRANCISCO SÁ</t>
  </si>
  <si>
    <t>FRANCISCÓPOLIS</t>
  </si>
  <si>
    <t>FREI GASPAR</t>
  </si>
  <si>
    <t>FREI INOCÊNCIO</t>
  </si>
  <si>
    <t>FREI LAGONEGRO</t>
  </si>
  <si>
    <t>FRONTEIRA</t>
  </si>
  <si>
    <t>FRONTEIRA DOS VALES</t>
  </si>
  <si>
    <t>FRUTA DE LEITE</t>
  </si>
  <si>
    <t>FRUTAL</t>
  </si>
  <si>
    <t>FUNILÂNDIA</t>
  </si>
  <si>
    <t>GALILÉIA</t>
  </si>
  <si>
    <t>GAMELEIRAS</t>
  </si>
  <si>
    <t>GLAUCILÂNDIA</t>
  </si>
  <si>
    <t>GOIABEIRA</t>
  </si>
  <si>
    <t>GOIANÁ</t>
  </si>
  <si>
    <t>GONÇALVES</t>
  </si>
  <si>
    <t>GONZAGA</t>
  </si>
  <si>
    <t>GOUVEIA</t>
  </si>
  <si>
    <t>GOVERNADOR VALADARES</t>
  </si>
  <si>
    <t>GRÃO MOGOL</t>
  </si>
  <si>
    <t>GRUPIARA</t>
  </si>
  <si>
    <t>GUANHÃES</t>
  </si>
  <si>
    <t>GUAPÉ</t>
  </si>
  <si>
    <t>GUARACIABA</t>
  </si>
  <si>
    <t>GUARACIAMA</t>
  </si>
  <si>
    <t>GUARANÉSIA</t>
  </si>
  <si>
    <t>GUARANI</t>
  </si>
  <si>
    <t>GUARARÁ</t>
  </si>
  <si>
    <t>GUARDA-MOR</t>
  </si>
  <si>
    <t>GUAXUPÉ</t>
  </si>
  <si>
    <t>GUIDOVAL</t>
  </si>
  <si>
    <t>GUIMARÂNIA</t>
  </si>
  <si>
    <t>GUIRICEMA</t>
  </si>
  <si>
    <t>GURINHATÃ</t>
  </si>
  <si>
    <t>HELIODORA</t>
  </si>
  <si>
    <t>IAPU</t>
  </si>
  <si>
    <t>IBERTIOGA</t>
  </si>
  <si>
    <t>IBIÁ</t>
  </si>
  <si>
    <t>IBIAÍ</t>
  </si>
  <si>
    <t>IBIRACATU</t>
  </si>
  <si>
    <t>IBIRACI</t>
  </si>
  <si>
    <t>IBIRITÉ</t>
  </si>
  <si>
    <t>IBITIÚRA DE MINAS</t>
  </si>
  <si>
    <t>IBITURUNA</t>
  </si>
  <si>
    <t>ICARAÍ DE MINAS</t>
  </si>
  <si>
    <t>IGARAPÉ</t>
  </si>
  <si>
    <t>IGARATINGA</t>
  </si>
  <si>
    <t>IGUATAMA</t>
  </si>
  <si>
    <t>IJACI</t>
  </si>
  <si>
    <t>ILICÍNEA</t>
  </si>
  <si>
    <t>IMBÉ DE MINAS</t>
  </si>
  <si>
    <t>INCONFIDENTES</t>
  </si>
  <si>
    <t>INDAIABIRA</t>
  </si>
  <si>
    <t>INDIANÓPOLIS</t>
  </si>
  <si>
    <t>INGAÍ</t>
  </si>
  <si>
    <t>INHAPIM</t>
  </si>
  <si>
    <t>INHAÚMA</t>
  </si>
  <si>
    <t>INIMUTABA</t>
  </si>
  <si>
    <t>IPABA</t>
  </si>
  <si>
    <t>IPANEMA</t>
  </si>
  <si>
    <t>IPATINGA</t>
  </si>
  <si>
    <t>IPIAÇU</t>
  </si>
  <si>
    <t>IPUIÚNA</t>
  </si>
  <si>
    <t>IRAÍ DE MINAS</t>
  </si>
  <si>
    <t>ITABIRA</t>
  </si>
  <si>
    <t>ITABIRINHA</t>
  </si>
  <si>
    <t>ITABIRITO</t>
  </si>
  <si>
    <t>ITACAMBIRA</t>
  </si>
  <si>
    <t>ITACARAMBI</t>
  </si>
  <si>
    <t>ITAGUARA</t>
  </si>
  <si>
    <t>ITAIPÉ</t>
  </si>
  <si>
    <t>ITAJUBÁ</t>
  </si>
  <si>
    <t>ITAMARANDIBA</t>
  </si>
  <si>
    <t>ITAMARATI DE MINAS</t>
  </si>
  <si>
    <t>ITAMBACURI</t>
  </si>
  <si>
    <t>ITAMBÉ DO MATO DENTRO</t>
  </si>
  <si>
    <t>ITAMOGI</t>
  </si>
  <si>
    <t>ITAMONTE</t>
  </si>
  <si>
    <t>ITANHANDU</t>
  </si>
  <si>
    <t>ITANHOMI</t>
  </si>
  <si>
    <t>ITAOBIM</t>
  </si>
  <si>
    <t>ITAPAGIPE</t>
  </si>
  <si>
    <t>ITAPECERICA</t>
  </si>
  <si>
    <t>ITAPEVA</t>
  </si>
  <si>
    <t>ITATIAIUÇU</t>
  </si>
  <si>
    <t>ITAÚ DE MINAS</t>
  </si>
  <si>
    <t>ITAÚNA</t>
  </si>
  <si>
    <t>ITAVERAVA</t>
  </si>
  <si>
    <t>ITINGA</t>
  </si>
  <si>
    <t>ITUETA</t>
  </si>
  <si>
    <t>ITUIUTABA</t>
  </si>
  <si>
    <t>ITUMIRIM</t>
  </si>
  <si>
    <t>ITURAMA</t>
  </si>
  <si>
    <t>ITUTINGA</t>
  </si>
  <si>
    <t>JABOTICATUBAS</t>
  </si>
  <si>
    <t>JACINTO</t>
  </si>
  <si>
    <t>JACUÍ</t>
  </si>
  <si>
    <t>JACUTINGA</t>
  </si>
  <si>
    <t>JAGUARAÇU</t>
  </si>
  <si>
    <t>JAÍBA</t>
  </si>
  <si>
    <t>JAMPRUCA</t>
  </si>
  <si>
    <t>JANAÚBA</t>
  </si>
  <si>
    <t>JANUÁRIA</t>
  </si>
  <si>
    <t>JAPARAÍBA</t>
  </si>
  <si>
    <t>JAPONVAR</t>
  </si>
  <si>
    <t>JECEABA</t>
  </si>
  <si>
    <t>JENIPAPO DE MINAS</t>
  </si>
  <si>
    <t>JEQUERI</t>
  </si>
  <si>
    <t>JEQUITAÍ</t>
  </si>
  <si>
    <t>JEQUITIBÁ</t>
  </si>
  <si>
    <t>JEQUITINHONHA</t>
  </si>
  <si>
    <t>JESUÂNIA</t>
  </si>
  <si>
    <t>JOAÍMA</t>
  </si>
  <si>
    <t>JOANÉSIA</t>
  </si>
  <si>
    <t>JOÃO MONLEVADE</t>
  </si>
  <si>
    <t>JOÃO PINHEIRO</t>
  </si>
  <si>
    <t>JOAQUIM FELÍCIO</t>
  </si>
  <si>
    <t>JORDÂNIA</t>
  </si>
  <si>
    <t>JOSÉ GONÇALVES DE MINAS</t>
  </si>
  <si>
    <t>JOSÉ RAYDAN</t>
  </si>
  <si>
    <t>JOSENÓPOLIS</t>
  </si>
  <si>
    <t>JUATUBA</t>
  </si>
  <si>
    <t>JUIZ DE FORA</t>
  </si>
  <si>
    <t>JURAMENTO</t>
  </si>
  <si>
    <t>JURUAIA</t>
  </si>
  <si>
    <t>JUVENÍLIA</t>
  </si>
  <si>
    <t>LADAINHA</t>
  </si>
  <si>
    <t>LAGAMAR</t>
  </si>
  <si>
    <t>LAGOA DA PRATA</t>
  </si>
  <si>
    <t>LAGOA DOS PATOS</t>
  </si>
  <si>
    <t>LAGOA DOURADA</t>
  </si>
  <si>
    <t>LAGOA FORMOSA</t>
  </si>
  <si>
    <t>LAGOA GRANDE</t>
  </si>
  <si>
    <t>LAGOA SANTA</t>
  </si>
  <si>
    <t>LAJINHA</t>
  </si>
  <si>
    <t>LAMBARI</t>
  </si>
  <si>
    <t>LAMIM</t>
  </si>
  <si>
    <t>LARANJAL</t>
  </si>
  <si>
    <t>LASSANCE</t>
  </si>
  <si>
    <t>LAVRAS</t>
  </si>
  <si>
    <t>LEANDRO FERREIRA</t>
  </si>
  <si>
    <t>LEME DO PRADO</t>
  </si>
  <si>
    <t>LEOPOLDINA</t>
  </si>
  <si>
    <t>LIBERDADE</t>
  </si>
  <si>
    <t>LIMA DUARTE</t>
  </si>
  <si>
    <t>LIMEIRA DO OESTE</t>
  </si>
  <si>
    <t>LONTRA</t>
  </si>
  <si>
    <t>LUISBURGO</t>
  </si>
  <si>
    <t>LUISLÂNDIA</t>
  </si>
  <si>
    <t>LUMINÁRIAS</t>
  </si>
  <si>
    <t>LUZ</t>
  </si>
  <si>
    <t>MACHACALIS</t>
  </si>
  <si>
    <t>MACHADO</t>
  </si>
  <si>
    <t>MADRE DE DEUS DE MINAS</t>
  </si>
  <si>
    <t>MALACACHETA</t>
  </si>
  <si>
    <t>MAMONAS</t>
  </si>
  <si>
    <t>MANGA</t>
  </si>
  <si>
    <t>MANHUAÇU</t>
  </si>
  <si>
    <t>MANHUMIRIM</t>
  </si>
  <si>
    <t>MANTENA</t>
  </si>
  <si>
    <t>MAR DE ESPANHA</t>
  </si>
  <si>
    <t>MARAVILHAS</t>
  </si>
  <si>
    <t>MARIA DA FÉ</t>
  </si>
  <si>
    <t>MARIANA</t>
  </si>
  <si>
    <t>MARILAC</t>
  </si>
  <si>
    <t>MÁRIO CAMPOS</t>
  </si>
  <si>
    <t>MARIPÁ DE MINAS</t>
  </si>
  <si>
    <t>MARLIÉRIA</t>
  </si>
  <si>
    <t>MARMELÓPOLIS</t>
  </si>
  <si>
    <t>MARTINHO CAMPOS</t>
  </si>
  <si>
    <t>MARTINS SOARES</t>
  </si>
  <si>
    <t>MATA VERDE</t>
  </si>
  <si>
    <t>MATERLÂNDIA</t>
  </si>
  <si>
    <t>MATEUS LEME</t>
  </si>
  <si>
    <t>MATHIAS LOBATO</t>
  </si>
  <si>
    <t>MATIAS BARBOSA</t>
  </si>
  <si>
    <t>MATIAS CARDOSO</t>
  </si>
  <si>
    <t>MATIPÓ</t>
  </si>
  <si>
    <t>MATO VERDE</t>
  </si>
  <si>
    <t>MATOZINHOS</t>
  </si>
  <si>
    <t>MATUTINA</t>
  </si>
  <si>
    <t>MEDEIROS</t>
  </si>
  <si>
    <t>MEDINA</t>
  </si>
  <si>
    <t>MENDES PIMENTEL</t>
  </si>
  <si>
    <t>MERCÊS</t>
  </si>
  <si>
    <t>MESQUITA</t>
  </si>
  <si>
    <t>MINAS NOVAS</t>
  </si>
  <si>
    <t>MINDURI</t>
  </si>
  <si>
    <t>MIRABELA</t>
  </si>
  <si>
    <t>MIRADOURO</t>
  </si>
  <si>
    <t>MIRAÍ</t>
  </si>
  <si>
    <t>MIRAVÂNIA</t>
  </si>
  <si>
    <t>MOEDA</t>
  </si>
  <si>
    <t>MOEMA</t>
  </si>
  <si>
    <t>MONJOLOS</t>
  </si>
  <si>
    <t>MONSENHOR PAULO</t>
  </si>
  <si>
    <t>MONTALVÂNIA</t>
  </si>
  <si>
    <t>MONTE ALEGRE DE MINAS</t>
  </si>
  <si>
    <t>MONTE AZUL</t>
  </si>
  <si>
    <t>MONTE BELO</t>
  </si>
  <si>
    <t>MONTE CARMELO</t>
  </si>
  <si>
    <t>MONTE FORMOSO</t>
  </si>
  <si>
    <t>MONTE SANTO DE MINAS</t>
  </si>
  <si>
    <t>MONTE SIÃO</t>
  </si>
  <si>
    <t>MONTES CLAROS</t>
  </si>
  <si>
    <t>MONTEZUMA</t>
  </si>
  <si>
    <t>MORADA NOVA DE MINAS</t>
  </si>
  <si>
    <t>MORRO DA GARÇA</t>
  </si>
  <si>
    <t>MORRO DO PILAR</t>
  </si>
  <si>
    <t>MUNHOZ</t>
  </si>
  <si>
    <t>MURIAÉ</t>
  </si>
  <si>
    <t>MUTUM</t>
  </si>
  <si>
    <t>MUZAMBINHO</t>
  </si>
  <si>
    <t>NACIP RAYDAN</t>
  </si>
  <si>
    <t>NANUQUE</t>
  </si>
  <si>
    <t>NAQUE</t>
  </si>
  <si>
    <t>NATALÂNDIA</t>
  </si>
  <si>
    <t>NATÉRCIA</t>
  </si>
  <si>
    <t>NAZARENO</t>
  </si>
  <si>
    <t>NEPOMUCENO</t>
  </si>
  <si>
    <t>NINHEIRA</t>
  </si>
  <si>
    <t>NOVA BELÉM</t>
  </si>
  <si>
    <t>NOVA ERA</t>
  </si>
  <si>
    <t>NOVA LIMA</t>
  </si>
  <si>
    <t>NOVA MÓDICA</t>
  </si>
  <si>
    <t>NOVA PONTE</t>
  </si>
  <si>
    <t>NOVA PORTEIRINHA</t>
  </si>
  <si>
    <t>NOVA RESENDE</t>
  </si>
  <si>
    <t>NOVA SERRANA</t>
  </si>
  <si>
    <t>NOVA UNIÃO</t>
  </si>
  <si>
    <t>NOVO CRUZEIRO</t>
  </si>
  <si>
    <t>NOVO ORIENTE DE MINAS</t>
  </si>
  <si>
    <t>NOVORIZONTE</t>
  </si>
  <si>
    <t>OLARIA</t>
  </si>
  <si>
    <t>OLHOS-D'ÁGUA</t>
  </si>
  <si>
    <t>OLÍMPIO NORONHA</t>
  </si>
  <si>
    <t>OLIVEIRA</t>
  </si>
  <si>
    <t>OLIVEIRA FORTES</t>
  </si>
  <si>
    <t>ONÇA DE PITANGUI</t>
  </si>
  <si>
    <t>ORATÓRIOS</t>
  </si>
  <si>
    <t>ORIZÂNIA</t>
  </si>
  <si>
    <t>OURO BRANCO</t>
  </si>
  <si>
    <t>OURO FINO</t>
  </si>
  <si>
    <t>OURO PRETO</t>
  </si>
  <si>
    <t>OURO VERDE DE MINAS</t>
  </si>
  <si>
    <t>PADRE CARVALHO</t>
  </si>
  <si>
    <t>PADRE PARAÍSO</t>
  </si>
  <si>
    <t>PAI PEDRO</t>
  </si>
  <si>
    <t>PAINEIRAS</t>
  </si>
  <si>
    <t>PAINS</t>
  </si>
  <si>
    <t>PAIVA</t>
  </si>
  <si>
    <t>PALMA</t>
  </si>
  <si>
    <t>PALMÓPOLIS</t>
  </si>
  <si>
    <t>PAPAGAIOS</t>
  </si>
  <si>
    <t>PARÁ DE MINAS</t>
  </si>
  <si>
    <t>PARACATU</t>
  </si>
  <si>
    <t>PARAGUAÇU</t>
  </si>
  <si>
    <t>PARAISÓPOLIS</t>
  </si>
  <si>
    <t>PARAOPEBA</t>
  </si>
  <si>
    <t>PASSA QUATRO</t>
  </si>
  <si>
    <t>PASSA TEMPO</t>
  </si>
  <si>
    <t>PASSA VINTE</t>
  </si>
  <si>
    <t>PASSABÉM</t>
  </si>
  <si>
    <t>PASSOS</t>
  </si>
  <si>
    <t>PATIS</t>
  </si>
  <si>
    <t>PATOS DE MINAS</t>
  </si>
  <si>
    <t>PATROCÍNIO</t>
  </si>
  <si>
    <t>PATROCÍNIO DO MURIAÉ</t>
  </si>
  <si>
    <t>PAULA CÂNDIDO</t>
  </si>
  <si>
    <t>PAULISTAS</t>
  </si>
  <si>
    <t>PAVÃO</t>
  </si>
  <si>
    <t>PEÇANHA</t>
  </si>
  <si>
    <t>PEDRA AZUL</t>
  </si>
  <si>
    <t>PEDRA BONITA</t>
  </si>
  <si>
    <t>PEDRA DO ANTA</t>
  </si>
  <si>
    <t>PEDRA DO INDAIÁ</t>
  </si>
  <si>
    <t>PEDRA DOURADA</t>
  </si>
  <si>
    <t>PEDRALVA</t>
  </si>
  <si>
    <t>PEDRAS DE MARIA DA CRUZ</t>
  </si>
  <si>
    <t>PEDRINÓPOLIS</t>
  </si>
  <si>
    <t>PEDRO LEOPOLDO</t>
  </si>
  <si>
    <t>PEDRO TEIXEIRA</t>
  </si>
  <si>
    <t>PEQUERI</t>
  </si>
  <si>
    <t>PEQUI</t>
  </si>
  <si>
    <t>PERDIGÃO</t>
  </si>
  <si>
    <t>PERDIZES</t>
  </si>
  <si>
    <t>PERDÕES</t>
  </si>
  <si>
    <t>PERIQUITO</t>
  </si>
  <si>
    <t>PESCADOR</t>
  </si>
  <si>
    <t>PIAU</t>
  </si>
  <si>
    <t>PIEDADE DE CARATINGA</t>
  </si>
  <si>
    <t>PIEDADE DE PONTE NOVA</t>
  </si>
  <si>
    <t>PIEDADE DO RIO GRANDE</t>
  </si>
  <si>
    <t>PIEDADE DOS GERAIS</t>
  </si>
  <si>
    <t>PIMENTA</t>
  </si>
  <si>
    <t>PINGO D'ÁGUA</t>
  </si>
  <si>
    <t>PINTÓPOLIS</t>
  </si>
  <si>
    <t>PIRACEMA</t>
  </si>
  <si>
    <t>PIRAJUBA</t>
  </si>
  <si>
    <t>PIRANGA</t>
  </si>
  <si>
    <t>PIRANGUÇU</t>
  </si>
  <si>
    <t>PIRANGUINHO</t>
  </si>
  <si>
    <t>PIRAPETINGA</t>
  </si>
  <si>
    <t>PIRAPORA</t>
  </si>
  <si>
    <t>PIRAÚBA</t>
  </si>
  <si>
    <t>PITANGUI</t>
  </si>
  <si>
    <t>PIUMHI</t>
  </si>
  <si>
    <t>PLANURA</t>
  </si>
  <si>
    <t>POÇO FUNDO</t>
  </si>
  <si>
    <t>POÇOS DE CALDAS</t>
  </si>
  <si>
    <t>POCRANE</t>
  </si>
  <si>
    <t>POMPÉU</t>
  </si>
  <si>
    <t>PONTE NOVA</t>
  </si>
  <si>
    <t>PONTO CHIQUE</t>
  </si>
  <si>
    <t>PONTO DOS VOLANTES</t>
  </si>
  <si>
    <t>PORTEIRINHA</t>
  </si>
  <si>
    <t>PORTO FIRME</t>
  </si>
  <si>
    <t>POTÉ</t>
  </si>
  <si>
    <t>POUSO ALEGRE</t>
  </si>
  <si>
    <t>POUSO ALTO</t>
  </si>
  <si>
    <t>PRADOS</t>
  </si>
  <si>
    <t>PRATA</t>
  </si>
  <si>
    <t>PRATÁPOLIS</t>
  </si>
  <si>
    <t>PRATINHA</t>
  </si>
  <si>
    <t>PRESIDENTE BERNARDES</t>
  </si>
  <si>
    <t>PRESIDENTE JUSCELINO</t>
  </si>
  <si>
    <t>PRESIDENTE KUBITSCHEK</t>
  </si>
  <si>
    <t>PRESIDENTE OLEGÁRIO</t>
  </si>
  <si>
    <t>PRUDENTE DE MORAIS</t>
  </si>
  <si>
    <t>QUARTEL GERAL</t>
  </si>
  <si>
    <t>QUELUZITO</t>
  </si>
  <si>
    <t>RAPOSOS</t>
  </si>
  <si>
    <t>RAUL SOARES</t>
  </si>
  <si>
    <t>RECREIO</t>
  </si>
  <si>
    <t>REDUTO</t>
  </si>
  <si>
    <t>RESENDE COSTA</t>
  </si>
  <si>
    <t>RESPLENDOR</t>
  </si>
  <si>
    <t>RESSAQUINHA</t>
  </si>
  <si>
    <t>RIACHINHO</t>
  </si>
  <si>
    <t>RIACHO DOS MACHADOS</t>
  </si>
  <si>
    <t>RIBEIRÃO DAS NEVES</t>
  </si>
  <si>
    <t>RIBEIRÃO VERMELHO</t>
  </si>
  <si>
    <t>RIO ACIMA</t>
  </si>
  <si>
    <t>RIO CASCA</t>
  </si>
  <si>
    <t>RIO DO PRADO</t>
  </si>
  <si>
    <t>RIO DOCE</t>
  </si>
  <si>
    <t>RIO ESPERA</t>
  </si>
  <si>
    <t>RIO MANSO</t>
  </si>
  <si>
    <t>RIO NOVO</t>
  </si>
  <si>
    <t>RIO PARANAÍBA</t>
  </si>
  <si>
    <t>RIO PARDO DE MINAS</t>
  </si>
  <si>
    <t>RIO PIRACICABA</t>
  </si>
  <si>
    <t>RIO POMBA</t>
  </si>
  <si>
    <t>RIO PRETO</t>
  </si>
  <si>
    <t>RIO VERMELHO</t>
  </si>
  <si>
    <t>RITÁPOLIS</t>
  </si>
  <si>
    <t>ROCHEDO DE MINAS</t>
  </si>
  <si>
    <t>RODEIRO</t>
  </si>
  <si>
    <t>ROMARIA</t>
  </si>
  <si>
    <t>ROSÁRIO DA LIMEIRA</t>
  </si>
  <si>
    <t>RUBELITA</t>
  </si>
  <si>
    <t>RUBIM</t>
  </si>
  <si>
    <t>SABARÁ</t>
  </si>
  <si>
    <t>SABINÓPOLIS</t>
  </si>
  <si>
    <t>SACRAMENTO</t>
  </si>
  <si>
    <t>SALINAS</t>
  </si>
  <si>
    <t>SALTO DA DIVISA</t>
  </si>
  <si>
    <t>SANTA BÁRBARA</t>
  </si>
  <si>
    <t>SANTA BÁRBARA DO LESTE</t>
  </si>
  <si>
    <t>SANTA BÁRBARA DO MONTE VERDE</t>
  </si>
  <si>
    <t>SANTA BÁRBARA DO TUGÚRIO</t>
  </si>
  <si>
    <t>SANTA CRUZ DE MINAS</t>
  </si>
  <si>
    <t>SANTA CRUZ DE SALINAS</t>
  </si>
  <si>
    <t>SANTA CRUZ DO ESCALVADO</t>
  </si>
  <si>
    <t>SANTA EFIGÊNIA DE MINAS</t>
  </si>
  <si>
    <t>SANTA FÉ DE MINAS</t>
  </si>
  <si>
    <t>SANTA HELENA DE MINAS</t>
  </si>
  <si>
    <t>SANTA JULIANA</t>
  </si>
  <si>
    <t>SANTA LUZIA</t>
  </si>
  <si>
    <t>SANTA MARGARIDA</t>
  </si>
  <si>
    <t>SANTA MARIA DE ITABIRA</t>
  </si>
  <si>
    <t>SANTA MARIA DO SALTO</t>
  </si>
  <si>
    <t>SANTA MARIA DO SUAÇUÍ</t>
  </si>
  <si>
    <t>SANTA RITA DE CALDAS</t>
  </si>
  <si>
    <t>SANTA RITA DE IBITIPOCA</t>
  </si>
  <si>
    <t>SANTA RITA DE JACUTINGA</t>
  </si>
  <si>
    <t>SANTA RITA DE MINAS</t>
  </si>
  <si>
    <t>SANTA RITA DO ITUETO</t>
  </si>
  <si>
    <t>SANTA RITA DO SAPUCAÍ</t>
  </si>
  <si>
    <t>SANTA ROSA DA SERRA</t>
  </si>
  <si>
    <t>SANTA VITÓRIA</t>
  </si>
  <si>
    <t>SANTANA DA VARGEM</t>
  </si>
  <si>
    <t>SANTANA DE CATAGUASES</t>
  </si>
  <si>
    <t>SANTANA DE PIRAPAMA</t>
  </si>
  <si>
    <t>SANTANA DO DESERTO</t>
  </si>
  <si>
    <t>SANTANA DO GARAMBÉU</t>
  </si>
  <si>
    <t>SANTANA DO JACARÉ</t>
  </si>
  <si>
    <t>SANTANA DO MANHUAÇU</t>
  </si>
  <si>
    <t>SANTANA DO PARAÍSO</t>
  </si>
  <si>
    <t>SANTANA DO RIACHO</t>
  </si>
  <si>
    <t>SANTANA DOS MONTES</t>
  </si>
  <si>
    <t>SANTO ANTÔNIO DO AMPARO</t>
  </si>
  <si>
    <t>SANTO ANTÔNIO DO AVENTUREIRO</t>
  </si>
  <si>
    <t>SANTO ANTÔNIO DO GRAMA</t>
  </si>
  <si>
    <t>SANTO ANTÔNIO DO ITAMBÉ</t>
  </si>
  <si>
    <t>SANTO ANTÔNIO DO JACINTO</t>
  </si>
  <si>
    <t>SANTO ANTÔNIO DO MONTE</t>
  </si>
  <si>
    <t>SANTO ANTÔNIO DO RETIRO</t>
  </si>
  <si>
    <t>SANTO ANTÔNIO DO RIO ABAIXO</t>
  </si>
  <si>
    <t>SANTO HIPÓLITO</t>
  </si>
  <si>
    <t>SANTOS DUMONT</t>
  </si>
  <si>
    <t>SÃO BENTO ABADE</t>
  </si>
  <si>
    <t>SÃO BRÁS DO SUAÇUÍ</t>
  </si>
  <si>
    <t>SÃO DOMINGOS DAS DORES</t>
  </si>
  <si>
    <t>SÃO DOMINGOS DO PRATA</t>
  </si>
  <si>
    <t>SÃO FÉLIX DE MINAS</t>
  </si>
  <si>
    <t>SÃO FRANCISCO</t>
  </si>
  <si>
    <t>SÃO FRANCISCO DE PAULA</t>
  </si>
  <si>
    <t>SÃO FRANCISCO DE SALES</t>
  </si>
  <si>
    <t>SÃO FRANCISCO DO GLÓRIA</t>
  </si>
  <si>
    <t>SÃO GERALDO</t>
  </si>
  <si>
    <t>SÃO GERALDO DA PIEDADE</t>
  </si>
  <si>
    <t>SÃO GERALDO DO BAIXIO</t>
  </si>
  <si>
    <t>SÃO GONÇALO DO ABAETÉ</t>
  </si>
  <si>
    <t>SÃO GONÇALO DO PARÁ</t>
  </si>
  <si>
    <t>SÃO GONÇALO DO RIO ABAIXO</t>
  </si>
  <si>
    <t>SÃO GONÇALO DO RIO PRETO</t>
  </si>
  <si>
    <t>SÃO GONÇALO DO SAPUCAÍ</t>
  </si>
  <si>
    <t>SÃO GOTARDO</t>
  </si>
  <si>
    <t>SÃO JOÃO BATISTA DO GLÓRIA</t>
  </si>
  <si>
    <t>SÃO JOÃO DA LAGOA</t>
  </si>
  <si>
    <t>SÃO JOÃO DA MATA</t>
  </si>
  <si>
    <t>SÃO JOÃO DA PONTE</t>
  </si>
  <si>
    <t>SÃO JOÃO DAS MISSÕES</t>
  </si>
  <si>
    <t>SÃO JOÃO DEL REI</t>
  </si>
  <si>
    <t>SÃO JOÃO DO MANHUAÇU</t>
  </si>
  <si>
    <t>SÃO JOÃO DO MANTENINHA</t>
  </si>
  <si>
    <t>SÃO JOÃO DO ORIENTE</t>
  </si>
  <si>
    <t>SÃO JOÃO DO PACUÍ</t>
  </si>
  <si>
    <t>SÃO JOÃO DO PARAÍSO</t>
  </si>
  <si>
    <t>SÃO JOÃO EVANGELISTA</t>
  </si>
  <si>
    <t>SÃO JOÃO NEPOMUCENO</t>
  </si>
  <si>
    <t>SÃO JOAQUIM DE BICAS</t>
  </si>
  <si>
    <t>SÃO JOSÉ DA BARRA</t>
  </si>
  <si>
    <t>SÃO JOSÉ DA LAPA</t>
  </si>
  <si>
    <t>SÃO JOSÉ DA SAFIRA</t>
  </si>
  <si>
    <t>SÃO JOSÉ DA VARGINHA</t>
  </si>
  <si>
    <t>SÃO JOSÉ DO ALEGRE</t>
  </si>
  <si>
    <t>SÃO JOSÉ DO DIVINO</t>
  </si>
  <si>
    <t>SÃO JOSÉ DO GOIABAL</t>
  </si>
  <si>
    <t>SÃO JOSÉ DO JACURI</t>
  </si>
  <si>
    <t>SÃO JOSÉ DO MANTIMENTO</t>
  </si>
  <si>
    <t>SÃO LOURENÇO</t>
  </si>
  <si>
    <t>SÃO MIGUEL DO ANTA</t>
  </si>
  <si>
    <t>SÃO PEDRO DA UNIÃO</t>
  </si>
  <si>
    <t>SÃO PEDRO DO SUAÇUÍ</t>
  </si>
  <si>
    <t>SÃO PEDRO DOS FERROS</t>
  </si>
  <si>
    <t>SÃO ROMÃO</t>
  </si>
  <si>
    <t>SÃO ROQUE DE MINAS</t>
  </si>
  <si>
    <t>SÃO SEBASTIÃO DA BELA VISTA</t>
  </si>
  <si>
    <t>SÃO SEBASTIÃO DA VARGEM ALEGRE</t>
  </si>
  <si>
    <t>SÃO SEBASTIÃO DO ANTA</t>
  </si>
  <si>
    <t>SÃO SEBASTIÃO DO MARANHÃO</t>
  </si>
  <si>
    <t>SÃO SEBASTIÃO DO OESTE</t>
  </si>
  <si>
    <t>SÃO SEBASTIÃO DO PARAÍSO</t>
  </si>
  <si>
    <t>SÃO SEBASTIÃO DO RIO PRETO</t>
  </si>
  <si>
    <t>SÃO SEBASTIÃO DO RIO VERDE</t>
  </si>
  <si>
    <t>SÃO THOMÉ DAS LETRAS</t>
  </si>
  <si>
    <t>SÃO TIAGO</t>
  </si>
  <si>
    <t>SÃO TOMÁS DE AQUINO</t>
  </si>
  <si>
    <t>SÃO VICENTE DE MINAS</t>
  </si>
  <si>
    <t>SAPUCAÍ-MIRIM</t>
  </si>
  <si>
    <t>SARDOÁ</t>
  </si>
  <si>
    <t>SARZEDO</t>
  </si>
  <si>
    <t>SEM-PEIXE</t>
  </si>
  <si>
    <t>SENADOR AMARAL</t>
  </si>
  <si>
    <t>SENADOR CORTES</t>
  </si>
  <si>
    <t>SENADOR FIRMINO</t>
  </si>
  <si>
    <t>SENADOR JOSÉ BENTO</t>
  </si>
  <si>
    <t>SENADOR MODESTINO GONÇALVES</t>
  </si>
  <si>
    <t>SENHORA DE OLIVEIRA</t>
  </si>
  <si>
    <t>SENHORA DO PORTO</t>
  </si>
  <si>
    <t>SENHORA DOS REMÉDIOS</t>
  </si>
  <si>
    <t>SERICITA</t>
  </si>
  <si>
    <t>SERITINGA</t>
  </si>
  <si>
    <t>SERRA AZUL DE MINAS</t>
  </si>
  <si>
    <t>SERRA DA SAUDADE</t>
  </si>
  <si>
    <t>SERRA DO SALITRE</t>
  </si>
  <si>
    <t>SERRA DOS AIMORÉS</t>
  </si>
  <si>
    <t>SERRANIA</t>
  </si>
  <si>
    <t>SERRANÓPOLIS DE MINAS</t>
  </si>
  <si>
    <t>SERRANOS</t>
  </si>
  <si>
    <t>SERRO</t>
  </si>
  <si>
    <t>SETE LAGOAS</t>
  </si>
  <si>
    <t>SETUBINHA</t>
  </si>
  <si>
    <t>SILVEIRÂNIA</t>
  </si>
  <si>
    <t>SILVIANÓPOLIS</t>
  </si>
  <si>
    <t>SIMÃO PEREIRA</t>
  </si>
  <si>
    <t>SIMONÉSIA</t>
  </si>
  <si>
    <t>SOBRÁLIA</t>
  </si>
  <si>
    <t>SOLEDADE DE MINAS</t>
  </si>
  <si>
    <t>TABULEIRO</t>
  </si>
  <si>
    <t>TAIOBEIRAS</t>
  </si>
  <si>
    <t>TAPARUBA</t>
  </si>
  <si>
    <t>TAPIRA</t>
  </si>
  <si>
    <t>TAPIRAÍ</t>
  </si>
  <si>
    <t>TAQUARAÇU DE MINAS</t>
  </si>
  <si>
    <t>TARUMIRIM</t>
  </si>
  <si>
    <t>TEIXEIRAS</t>
  </si>
  <si>
    <t>TEÓFILO OTONI</t>
  </si>
  <si>
    <t>TIMÓTEO</t>
  </si>
  <si>
    <t>TIRADENTES</t>
  </si>
  <si>
    <t>TIROS</t>
  </si>
  <si>
    <t>TOCANTINS</t>
  </si>
  <si>
    <t>TOCOS DO MOJI</t>
  </si>
  <si>
    <t>TOLEDO</t>
  </si>
  <si>
    <t>TOMBOS</t>
  </si>
  <si>
    <t>TRÊS CORAÇÕES</t>
  </si>
  <si>
    <t>TRÊS MARIAS</t>
  </si>
  <si>
    <t>TRÊS PONTAS</t>
  </si>
  <si>
    <t>TUMIRITINGA</t>
  </si>
  <si>
    <t>TUPACIGUARA</t>
  </si>
  <si>
    <t>TURMALINA</t>
  </si>
  <si>
    <t>TURVOLÂNDIA</t>
  </si>
  <si>
    <t>UBÁ</t>
  </si>
  <si>
    <t>UBAÍ</t>
  </si>
  <si>
    <t>UBAPORANGA</t>
  </si>
  <si>
    <t>UBERABA</t>
  </si>
  <si>
    <t>UBERLÂNDIA</t>
  </si>
  <si>
    <t>UMBURATIBA</t>
  </si>
  <si>
    <t>UNAÍ</t>
  </si>
  <si>
    <t>UNIÃO DE MINAS</t>
  </si>
  <si>
    <t>URUANA DE MINAS</t>
  </si>
  <si>
    <t>URUCÂNIA</t>
  </si>
  <si>
    <t>URUCUIA</t>
  </si>
  <si>
    <t>VARGEM ALEGRE</t>
  </si>
  <si>
    <t>VARGEM BONITA</t>
  </si>
  <si>
    <t>VARGEM GRANDE DO RIO PARDO</t>
  </si>
  <si>
    <t>VARGINHA</t>
  </si>
  <si>
    <t>VARJÃO DE MINAS</t>
  </si>
  <si>
    <t>VÁRZEA DA PALMA</t>
  </si>
  <si>
    <t>VARZELÂNDIA</t>
  </si>
  <si>
    <t>VAZANTE</t>
  </si>
  <si>
    <t>VERDELÂNDIA</t>
  </si>
  <si>
    <t>VEREDINHA</t>
  </si>
  <si>
    <t>VERÍSSIMO</t>
  </si>
  <si>
    <t>VERMELHO NOVO</t>
  </si>
  <si>
    <t>VESPASIANO</t>
  </si>
  <si>
    <t>VIÇOSA</t>
  </si>
  <si>
    <t>VIEIRAS</t>
  </si>
  <si>
    <t>VIRGEM DA LAPA</t>
  </si>
  <si>
    <t>VIRGÍNIA</t>
  </si>
  <si>
    <t>VIRGINÓPOLIS</t>
  </si>
  <si>
    <t>VIRGOLÂNDIA</t>
  </si>
  <si>
    <t>VISCONDE DO RIO BRANCO</t>
  </si>
  <si>
    <t>VOLTA GRANDE</t>
  </si>
  <si>
    <t>WENCESLAU BRAZ</t>
  </si>
  <si>
    <t>TIPO DE PROJETO:</t>
  </si>
  <si>
    <t>ADITIVO</t>
  </si>
  <si>
    <t>Adição e/ou Supressão de Quantitativos, Prazo e Reajuste</t>
  </si>
  <si>
    <t>Adição e/ou Supressão de Quantitativos e Prazo</t>
  </si>
  <si>
    <t>Adição e/ou Supressão de Quantitativos e Reajuste</t>
  </si>
  <si>
    <t>Adição e/ou Supressão de Quantitativos</t>
  </si>
  <si>
    <t>Prazo e Reajuste</t>
  </si>
  <si>
    <t>Prazo</t>
  </si>
  <si>
    <t>Reajuste</t>
  </si>
  <si>
    <t>PLANILHA ORÇAMENTÁRIA</t>
  </si>
  <si>
    <t>INFORMAÇÕES GERAIS</t>
  </si>
  <si>
    <t>REFERÊNCIAS DE PREÇOS:</t>
  </si>
  <si>
    <t>Planilha Referência</t>
  </si>
  <si>
    <t>Data Base</t>
  </si>
  <si>
    <t>Item</t>
  </si>
  <si>
    <t>Código</t>
  </si>
  <si>
    <t>Descrição</t>
  </si>
  <si>
    <t>Unid.</t>
  </si>
  <si>
    <t>Quantidade Prevista</t>
  </si>
  <si>
    <t>Preço (R$)</t>
  </si>
  <si>
    <t>Sem BDI</t>
  </si>
  <si>
    <t>Com BDI</t>
  </si>
  <si>
    <t>Unitário</t>
  </si>
  <si>
    <t>Total</t>
  </si>
  <si>
    <t>1.1</t>
  </si>
  <si>
    <t>1.2</t>
  </si>
  <si>
    <t>1.3</t>
  </si>
  <si>
    <t>1.4</t>
  </si>
  <si>
    <t>2.1</t>
  </si>
  <si>
    <t>2.2</t>
  </si>
  <si>
    <t>2.3</t>
  </si>
  <si>
    <t>2.4</t>
  </si>
  <si>
    <t>2.5</t>
  </si>
  <si>
    <t>3.1</t>
  </si>
  <si>
    <t>3.2</t>
  </si>
  <si>
    <t>4.1</t>
  </si>
  <si>
    <t>4.2</t>
  </si>
  <si>
    <t>4.3</t>
  </si>
  <si>
    <t>4.4</t>
  </si>
  <si>
    <t>4.5</t>
  </si>
  <si>
    <t>5.1</t>
  </si>
  <si>
    <t>5.2</t>
  </si>
  <si>
    <t>5.3</t>
  </si>
  <si>
    <t>6.1</t>
  </si>
  <si>
    <t>TOTAL</t>
  </si>
  <si>
    <t>S/ BDI</t>
  </si>
  <si>
    <t>C/ BDI</t>
  </si>
  <si>
    <t>CRONOGRAMA FÍSICO E FINANCEIRO</t>
  </si>
  <si>
    <t>Valor dos Serviços</t>
  </si>
  <si>
    <t>Grandes Itens (Etapas da obra)</t>
  </si>
  <si>
    <t>R$</t>
  </si>
  <si>
    <t>Peso %</t>
  </si>
  <si>
    <t>TOTAIS</t>
  </si>
  <si>
    <t>TOTAIS ACUMULADOS</t>
  </si>
  <si>
    <t>AVANÇAR CIDADES - MOBILIDADE</t>
  </si>
  <si>
    <t>AVANÇAR CIDADES - SANEAMENTO</t>
  </si>
  <si>
    <t>Assinatura e Carimbo do Responsável Técnico</t>
  </si>
  <si>
    <t>BDI 1:</t>
  </si>
  <si>
    <t>BDI 2:</t>
  </si>
  <si>
    <t>BDI
REF.</t>
  </si>
  <si>
    <t>LINHA DE FINANCIAMENTO:</t>
  </si>
  <si>
    <t>BDMG URBANIZA 2019</t>
  </si>
  <si>
    <t>BDMG SANEAMENTO 2019</t>
  </si>
  <si>
    <t>BDMG CIDADES 2019</t>
  </si>
  <si>
    <t>BDMG MAQ 2019</t>
  </si>
  <si>
    <t>BDMG URBANIZA 2020</t>
  </si>
  <si>
    <t>BDMG SANEAMENTO 2020</t>
  </si>
  <si>
    <t>BDMG CIDADES 2020</t>
  </si>
  <si>
    <t>BDMG MAQ 2020</t>
  </si>
  <si>
    <t xml:space="preserve">JÚLIO BRUNO LEITE JÚNIOR </t>
  </si>
  <si>
    <r>
      <t>Município:</t>
    </r>
    <r>
      <rPr>
        <sz val="11"/>
        <rFont val="Arial"/>
        <family val="2"/>
      </rPr>
      <t xml:space="preserve"> João Monlevade</t>
    </r>
  </si>
  <si>
    <r>
      <t>Responsável Técnico:</t>
    </r>
    <r>
      <rPr>
        <sz val="11"/>
        <rFont val="Arial"/>
        <family val="2"/>
      </rPr>
      <t xml:space="preserve"> Júlio Bruno Leite Júnior </t>
    </r>
  </si>
  <si>
    <r>
      <t>Nº CREA/CAU:</t>
    </r>
    <r>
      <rPr>
        <sz val="11"/>
        <rFont val="Arial"/>
        <family val="2"/>
      </rPr>
      <t xml:space="preserve"> 80.199/D</t>
    </r>
  </si>
  <si>
    <t>SERVIÇOS PRELIMINARES</t>
  </si>
  <si>
    <t>M³</t>
  </si>
  <si>
    <t>MÊS</t>
  </si>
  <si>
    <t>IIO-CON-005</t>
  </si>
  <si>
    <t>MOBILIZAÇÃO E DESMOBILIZAÇÃO DE CONTAINER, INCLUSIVE INSTALAÇÃO E TRANSPORTE COM CAMINHÃO GUINDAUTO (MUNCK)</t>
  </si>
  <si>
    <t>M²</t>
  </si>
  <si>
    <t>MOVIMENTAÇÃO DE TERRA</t>
  </si>
  <si>
    <t>OBR-VIA-130</t>
  </si>
  <si>
    <t>TER-ESC-075</t>
  </si>
  <si>
    <t>ESCAVAÇÃO MECÂNICA DE VALAS COM DESCARGA SOBRE CAMINHÃO H &lt;= 1,50 M</t>
  </si>
  <si>
    <t>TER-REA-010</t>
  </si>
  <si>
    <t>ESCAVAÇÃO MECÂNICA DE VALAS COM DESCARGA SOBRE CAMINHÃO 1,50 M &lt; H &lt;= 3,00 M</t>
  </si>
  <si>
    <t>DEM-PIS-070</t>
  </si>
  <si>
    <t>DEMOLIÇÃO DE REVESTIMENTO ASFÁLTICO COM EQUIPAMENTO PNEUMÁTICO, INCLUSIVE AFASTAMENTO</t>
  </si>
  <si>
    <t>2.6</t>
  </si>
  <si>
    <t>2.7</t>
  </si>
  <si>
    <t>TXKM</t>
  </si>
  <si>
    <t>M</t>
  </si>
  <si>
    <t>DRE-TUB-065</t>
  </si>
  <si>
    <t>FORNECIMENTO, ASSENTAMENTO E REJUNTAMENTO DE TUBO DE CONCRETO ARMADO PA1 D = 400 MM</t>
  </si>
  <si>
    <t>DRE-TUB-075</t>
  </si>
  <si>
    <t>FORNECIMENTO, ASSENTAMENTO E REJUNTAMENTO DE TUBO DE CONCRETO ARMADO PA1 D = 600 MM</t>
  </si>
  <si>
    <t>DRE-BOC-010</t>
  </si>
  <si>
    <t>DRE-CON-005</t>
  </si>
  <si>
    <t>DRE-TAM-005</t>
  </si>
  <si>
    <t>DRE-ALA-010</t>
  </si>
  <si>
    <t>ALA DE REDE TUBULAR DN 600, EXCLUSIVE BOTA FORA</t>
  </si>
  <si>
    <t>RO-40229</t>
  </si>
  <si>
    <t>ENROCAMENTO DE PEDRA DE MÃO JOGADA (EXECUÇÃO INCLUINDO O FORNECIMENTO DE TODOS OS MATERIAIS)</t>
  </si>
  <si>
    <t>URB-MFC-005</t>
  </si>
  <si>
    <t>OBR-VIA-215</t>
  </si>
  <si>
    <t>OBR-VIA-208</t>
  </si>
  <si>
    <t>CALÇAMENTO EM BLOQUETE, RETIRADA E REASSENTAMENTO SOBRE COXIM DE AREIA</t>
  </si>
  <si>
    <t>OBR-VIA-095</t>
  </si>
  <si>
    <t>MURO DE ARRIMO EM GABIÃO CAIXA, TELA GALVANIZADA (EXECUÇÃO, INCLUINDO FORNECIMENTO DE TODOS OS MATERIAIS)</t>
  </si>
  <si>
    <t>BDI 1</t>
  </si>
  <si>
    <r>
      <t>Nº CREA/CAU:</t>
    </r>
    <r>
      <rPr>
        <sz val="11"/>
        <rFont val="Arial"/>
        <family val="2"/>
      </rPr>
      <t xml:space="preserve"> 80.119/D</t>
    </r>
  </si>
  <si>
    <r>
      <t>Responsável Técnico:</t>
    </r>
    <r>
      <rPr>
        <sz val="11"/>
        <rFont val="Arial"/>
        <family val="2"/>
      </rPr>
      <t xml:space="preserve"> Júlio Bruno Leite Júnior</t>
    </r>
  </si>
  <si>
    <t>SETOP_Central</t>
  </si>
  <si>
    <t>FORNECIMENTO E COLOCAÇÃO DE PLACA DE OBRA EM CHAPA GALVANIZADA (3,00 X 1,50 M) - EM CHAPA GALVANIZADA 0,26 AFIXADA COM REBITES 540 E PARAFUSO 3/8, EM ESTRUTURA METÁLICA VIGA U 2" ENRIJECIDA COM METALON 20 X 20, SUPORTE EM EUCALIPITO AUTOCLAVADO PINTADAS</t>
  </si>
  <si>
    <t>U</t>
  </si>
  <si>
    <t>CONTAINER (6,0X2,3X2,5M) COM ISOLAMENTO TÉRMICO VESTIÁRIO COM BANCO E ARMÁRIO</t>
  </si>
  <si>
    <t>BANHEIRO QUÍMICO 110 X 120 X 230 CM COM MANUTENÇÃO</t>
  </si>
  <si>
    <t>IIO-PLA-005</t>
  </si>
  <si>
    <t>IIO-CON-035</t>
  </si>
  <si>
    <t>IIO-SAN-005</t>
  </si>
  <si>
    <t>REGULARIZAÇÃO DO SUB-LEITO (PROCTOR INTERMEDIÁRIO)</t>
  </si>
  <si>
    <t>REGULARIZAÇÃO E COMPACTAÇÃO DE TERRENO COM PLACA VIBRATÓRIA</t>
  </si>
  <si>
    <t>ESCAVAÇÃO MECÂNICA DE VALAS COM DESCARGA SOBRE CAMINHÃO 3,00 M &lt; H &lt;= 5,00 M</t>
  </si>
  <si>
    <t>ESCAVAÇÃO MANUAL DE TERRA (DESATERRO MANUAL)</t>
  </si>
  <si>
    <t>ESCAVAÇÃO MECÂNICA COM TRATOR, INCLUSIVE TRANSPORTE ATÉ 50 M EM MATERIAL DE 1ª CATEGORIA</t>
  </si>
  <si>
    <t>ESCAVAÇÃO E CARGA MECANIZADA EM MATERIAL DE 1ª CATEGORIA</t>
  </si>
  <si>
    <t>BASE DE SOLO SEM MISTURA, COMPACTADA NA ENERGIA DO PROCTOR INTERMEDIÁRIO (EXECUÇÃO, INCLUINDO ESCAVAÇÃO, CARGA, DESCARGA, ESPALHAMENTO, UMIDECIMENTO E COMPACTAÇÃO DO MATERIAL; EXCLUI AQUISIÇÃO E TRANSPORTE DO MATERIAL)</t>
  </si>
  <si>
    <t>REATERRO COMPACTADO DE VALA C/ EQUIP. PLACA VIBRATÓRIA</t>
  </si>
  <si>
    <t>ATERRO COMPACTADO COM ROLO VIBRATÓRIO A 95% DO P.N.</t>
  </si>
  <si>
    <t>TRANSPORTE DE MATERIAL DE QUALQUER NATUREZA. DISTÂNCIA MÉDIA DE TRANSPORTE DE 10,10 A 15,00 KM</t>
  </si>
  <si>
    <t>TER-REG-010</t>
  </si>
  <si>
    <t>TER-ESC-080</t>
  </si>
  <si>
    <t>TER-ESC-085</t>
  </si>
  <si>
    <t>TER-ESC-050</t>
  </si>
  <si>
    <t>TER-ESC-005</t>
  </si>
  <si>
    <t>TER-ESC-015</t>
  </si>
  <si>
    <t>OBR-VIA-145</t>
  </si>
  <si>
    <t>TER-ATE-020</t>
  </si>
  <si>
    <t>OBR-VIA-415</t>
  </si>
  <si>
    <t>2.8</t>
  </si>
  <si>
    <t>2.9</t>
  </si>
  <si>
    <t>2.10</t>
  </si>
  <si>
    <t>2.11</t>
  </si>
  <si>
    <t>2.12</t>
  </si>
  <si>
    <t>MEIO-FIO DE CONCRETO PRÉ-MOLDADO TIPO A-(12X16,7X35)CM, INCLUSIVE ESCAVAÇÃO E REATERRO</t>
  </si>
  <si>
    <t>EXECUÇÃO DE CALÇAMENTO EM BLOQUETE-E=8CM-FCK=35MPA,INCLUINDO FORNECIMENTO E TRANSPORTE DE TODOS OS MATERIAIS, COLCHÃO DE ASSENTAMENTO E = 6 CM</t>
  </si>
  <si>
    <t xml:space="preserve">PAVIMENTAÇÃO DE VIAS </t>
  </si>
  <si>
    <t xml:space="preserve">DEMOLIÇÕES E REMOÇÕES </t>
  </si>
  <si>
    <t>RO-41599</t>
  </si>
  <si>
    <t>DEMOLIÇÃO DE CONCRETO SIMPLES</t>
  </si>
  <si>
    <t>DEM-ALV-005</t>
  </si>
  <si>
    <t>DEMOLIÇÃO DE ALVENARIA DE TIJOLO E BLOCO SEM APROVEITAMENTO DO MATERIAL, INCLUSIVE AFASTAMENTO</t>
  </si>
  <si>
    <t>OBR-VIA-207</t>
  </si>
  <si>
    <t>ALVENARIA POLIÉDRICA, RETIRADA E REASSENTAMENTO SOBRE COXIM DE AREIA</t>
  </si>
  <si>
    <t>5.4</t>
  </si>
  <si>
    <t>5.5</t>
  </si>
  <si>
    <t>5.6</t>
  </si>
  <si>
    <t>5.7</t>
  </si>
  <si>
    <t>5.8</t>
  </si>
  <si>
    <t>5.9</t>
  </si>
  <si>
    <t>5.10</t>
  </si>
  <si>
    <t>5.11</t>
  </si>
  <si>
    <t>5.12</t>
  </si>
  <si>
    <t>5.13</t>
  </si>
  <si>
    <t>5.14</t>
  </si>
  <si>
    <t xml:space="preserve">CONTENÇÕES </t>
  </si>
  <si>
    <t xml:space="preserve">DRENAGEM </t>
  </si>
  <si>
    <t>TER-ECR-010</t>
  </si>
  <si>
    <t>ESCORAMENTO DE VALA TIPO DESCONTÍNUO EMPREGANDO PRANCHAS E LONGARINAS DE PEROBA</t>
  </si>
  <si>
    <t>CONCRETO PARA BERÇO DE REDE TUBULAR TRAÇO 1:3:6, INCLUSIVE LANÇAMENTO</t>
  </si>
  <si>
    <t>DRE-TUB-080</t>
  </si>
  <si>
    <t>FORNECIMENTO, ASSENTAMENTO E REJUNTAMENTO DE TUBO DE CONCRETO ARMADO PA1 D = 800 M</t>
  </si>
  <si>
    <t>ED-14762</t>
  </si>
  <si>
    <t>SARJETA DE CONCRETO URBANO (SCU), TIPO 1, COM FCK 15 MPA, LARGURA DE 50CM COM INCLINAÇÃO DE 3%, ESP. 7CM, PADRÃO DEER-MG, EXCLUSIVE MEIO-FIO, INCLUSIVE ESCAVAÇÃO, APILAOMENTO E TRANSPORTE COM RETIRADA DO MATERIAL ESCAVADO (EM CAÇAMBA)</t>
  </si>
  <si>
    <t>COMPOSIÇÃO</t>
  </si>
  <si>
    <t>POÇO DE VISITA PARA REDE TUBULAR, CAIXA DE ALVENARIA E CHAMINÉ EM ANEL DE CONCRETO</t>
  </si>
  <si>
    <t>TAMPÃO DE FERRO FUNDIDO PARA POÇO DE VISITA 1:3</t>
  </si>
  <si>
    <t>BOCA DE LOBO SIMPLES (TIPOB-CONCRETO), QUADRO, GRELHA E CANTONEIRA, INCLUSIVE ESCAVAÇÃO, REATERRO E BOTA-FORA</t>
  </si>
  <si>
    <t>DRE-DES-060</t>
  </si>
  <si>
    <t>DESCIDA D´ÁGUA TIPO CALHA DN 600, EXCLUSIVE BOTA FORA</t>
  </si>
  <si>
    <t>DRE-CHA-010</t>
  </si>
  <si>
    <t>CHAMINÉ DE POÇO DE VISITA TIPO "B", EM ANEL DE CONCRETO CA1 COM DEGRAUS DE AÇO CA-50</t>
  </si>
  <si>
    <t>DRE-CXS-011</t>
  </si>
  <si>
    <t>CAIXA DE CAPTAÇÃO E DRENAGEM TIPO B (100 X 100 X 120 CM), D = 600 MM, INCLUSIVE ESCAVAÇÃO, REATERRO E BOTA FORA</t>
  </si>
  <si>
    <t>RO-41632</t>
  </si>
  <si>
    <t>CONCRETO DE CIMENTO PORTLAND, FCK &gt;= 25,0 MPA (EXECUÇÃO, INCLUINDO O FORNECIMENTO E TRANSPORTE DOS AGREGADOS)</t>
  </si>
  <si>
    <t>RO-42285</t>
  </si>
  <si>
    <t>ARMAÇÃO: AÇO CA-50 (EXECUÇÃO, INCLUINDO PREPARO, DOBRAGEM, COLOCAÇÃO NAS FORMAS E TRANSPORTE DE TODOS OS MATERIAIS)</t>
  </si>
  <si>
    <t>RO-41558</t>
  </si>
  <si>
    <t>FORMA PLANA DE MADEIRIT (EXECUÇÃO, INCLUINDO DESFORMA, FORNECIMENTO E TRANSPORTE DE TODOS OS MATERIAIS)</t>
  </si>
  <si>
    <t>ALV-EST-015</t>
  </si>
  <si>
    <t>ALVENARIA DE BLOCO DE CONCRETO CHEIO COM ARMAÇÃO, EM CONCRETO COM FCK 15MPA , ESP. 19CM, PARA REVESTIMENTO, INCLUSIVE ARGAMASSA PARA ASSENTAMENTO (DETALHE D CADERNO SEDS)</t>
  </si>
  <si>
    <t>6.2</t>
  </si>
  <si>
    <t>6.3</t>
  </si>
  <si>
    <t>6.4</t>
  </si>
  <si>
    <t>6.5</t>
  </si>
  <si>
    <t>6.6</t>
  </si>
  <si>
    <t xml:space="preserve">GALERIA </t>
  </si>
  <si>
    <t>EST-FOR-041</t>
  </si>
  <si>
    <t xml:space="preserve">DESCARGA, MONTAGEM, DESMONTAGEM E CARGA DE ESCORAMENTO METÁLICO TIPOS A E B PARA VIGAS E LAJES
</t>
  </si>
  <si>
    <t>EST-FOR-035</t>
  </si>
  <si>
    <t>ESCORAMENTO METÁLICO TUBULAR CONVENCIONAL (H = 1,80 À 3,20 M) COM ACESSÓRIOS PARA LAJES E VIGAS MACIÇAS, EXCLUSIVE TRANSPORTE E MONTAGEM (ALUGUEL MENSAL)</t>
  </si>
  <si>
    <t>7.1</t>
  </si>
  <si>
    <t>7.2</t>
  </si>
  <si>
    <t>7.3</t>
  </si>
  <si>
    <t>7.4</t>
  </si>
  <si>
    <t>7.5</t>
  </si>
  <si>
    <t>7.6</t>
  </si>
  <si>
    <t xml:space="preserve">SERVIÇOES COMPLEMENTARES </t>
  </si>
  <si>
    <t>8.1</t>
  </si>
  <si>
    <t>8.2</t>
  </si>
  <si>
    <t>8.3</t>
  </si>
  <si>
    <t>EXECUÇÃO DE VARRIÇÃO MANUAL DE RUAS, SARJETAS, PASSEIOS, PRAÇAS, JARDINS, LOGRADOUROS PÚBLICOS ENTRE OUTROS, INCLUSIVE ACONDICIONAMENTO EM SACÕES PLÁSTICOS DE 100L BIODEGRADÁVEL, COLETA, TRANSPORTE PARA O DESTINO FINAL E DESCARGA</t>
  </si>
  <si>
    <t>ED-49761</t>
  </si>
  <si>
    <t>ESTACA TIPO TRILHO TR-25 SIMPLES</t>
  </si>
  <si>
    <t>RO-42216</t>
  </si>
  <si>
    <t>MATA - BURRO EM TRILHOS TIPO OC.MB-01 (EXECUÇÃO, INCLUINDO ESCAVAÇÃO, FORNECIMENTO E TRANSPORTE D ETODOS OS MATERIAIS)</t>
  </si>
  <si>
    <t>KG</t>
  </si>
  <si>
    <t>M³XMÊS</t>
  </si>
  <si>
    <r>
      <t>Projeto:</t>
    </r>
    <r>
      <rPr>
        <sz val="11"/>
        <rFont val="Arial"/>
        <family val="2"/>
      </rPr>
      <t xml:space="preserve"> Rua Camélia, Bairro Campos Elísios</t>
    </r>
  </si>
  <si>
    <r>
      <t>Projeto:</t>
    </r>
    <r>
      <rPr>
        <sz val="11"/>
        <rFont val="Arial"/>
        <family val="2"/>
      </rPr>
      <t xml:space="preserve"> Passarela da Rua Três, Bairro Boa Vista</t>
    </r>
  </si>
  <si>
    <r>
      <t>Projeto:</t>
    </r>
    <r>
      <rPr>
        <sz val="11"/>
        <rFont val="Arial"/>
        <family val="2"/>
      </rPr>
      <t xml:space="preserve"> Passarela Hélio Ventura, Bairro Campos Elísios</t>
    </r>
  </si>
  <si>
    <r>
      <t>Projeto:</t>
    </r>
    <r>
      <rPr>
        <sz val="11"/>
        <rFont val="Arial"/>
        <family val="2"/>
      </rPr>
      <t xml:space="preserve"> Rua Zacarias Assunção, Bairro Campos Elísios</t>
    </r>
  </si>
  <si>
    <r>
      <t>Projeto:</t>
    </r>
    <r>
      <rPr>
        <sz val="11"/>
        <rFont val="Arial"/>
        <family val="2"/>
      </rPr>
      <t xml:space="preserve"> Rua Garça Azul, Bairro Cidade Nova</t>
    </r>
  </si>
  <si>
    <r>
      <t>Projeto:</t>
    </r>
    <r>
      <rPr>
        <sz val="11"/>
        <rFont val="Arial"/>
        <family val="2"/>
      </rPr>
      <t xml:space="preserve"> Passarela Rocha e Filhos, Bairro Cruzeiro Celeste</t>
    </r>
  </si>
  <si>
    <r>
      <t>Projeto:</t>
    </r>
    <r>
      <rPr>
        <sz val="11"/>
        <rFont val="Arial"/>
        <family val="2"/>
      </rPr>
      <t xml:space="preserve"> Rua B, Bairro Estância Burian</t>
    </r>
  </si>
  <si>
    <r>
      <t>Projeto:</t>
    </r>
    <r>
      <rPr>
        <sz val="11"/>
        <rFont val="Arial"/>
        <family val="2"/>
      </rPr>
      <t xml:space="preserve"> Rua Jequitibá, Bairro Estância Burian</t>
    </r>
  </si>
  <si>
    <r>
      <t>Projeto:</t>
    </r>
    <r>
      <rPr>
        <sz val="11"/>
        <rFont val="Arial"/>
        <family val="2"/>
      </rPr>
      <t xml:space="preserve"> Rua Mandacará, Bairro Estância Burian</t>
    </r>
  </si>
  <si>
    <r>
      <t>Projeto:</t>
    </r>
    <r>
      <rPr>
        <sz val="11"/>
        <rFont val="Arial"/>
        <family val="2"/>
      </rPr>
      <t xml:space="preserve"> Rua Angelim, Bairro Estância Burian</t>
    </r>
  </si>
  <si>
    <r>
      <t>Projeto:</t>
    </r>
    <r>
      <rPr>
        <sz val="11"/>
        <rFont val="Arial"/>
        <family val="2"/>
      </rPr>
      <t xml:space="preserve"> Rua Santa Maria de Itabira (trecho), Bairro Estância Burian</t>
    </r>
  </si>
  <si>
    <r>
      <t>Projeto:</t>
    </r>
    <r>
      <rPr>
        <sz val="11"/>
        <rFont val="Arial"/>
        <family val="2"/>
      </rPr>
      <t xml:space="preserve"> Rua Firmino Nascimento Pereira, Bairro Laranjeiras</t>
    </r>
  </si>
  <si>
    <r>
      <t>Projeto:</t>
    </r>
    <r>
      <rPr>
        <sz val="11"/>
        <rFont val="Arial"/>
        <family val="2"/>
      </rPr>
      <t xml:space="preserve"> Rua A, Bairro Loanda</t>
    </r>
  </si>
  <si>
    <r>
      <t>Projeto:</t>
    </r>
    <r>
      <rPr>
        <sz val="11"/>
        <rFont val="Arial"/>
        <family val="2"/>
      </rPr>
      <t xml:space="preserve"> Rua Bárbara Heliodora (trecho), Bairro Metalúrgico</t>
    </r>
  </si>
  <si>
    <r>
      <t>Projeto:</t>
    </r>
    <r>
      <rPr>
        <sz val="11"/>
        <rFont val="Arial"/>
        <family val="2"/>
      </rPr>
      <t xml:space="preserve"> Rua Hortência/Catileya, Bairro Promorar</t>
    </r>
  </si>
  <si>
    <r>
      <t>Projeto:</t>
    </r>
    <r>
      <rPr>
        <sz val="11"/>
        <rFont val="Arial"/>
        <family val="2"/>
      </rPr>
      <t xml:space="preserve"> Rua Getsêmani, Bairro Santa Cecília</t>
    </r>
  </si>
  <si>
    <r>
      <t>Projeto:</t>
    </r>
    <r>
      <rPr>
        <sz val="11"/>
        <rFont val="Arial"/>
        <family val="2"/>
      </rPr>
      <t xml:space="preserve"> Rua Projetada, Bairro Santo Hipólito</t>
    </r>
  </si>
  <si>
    <r>
      <t>Projeto:</t>
    </r>
    <r>
      <rPr>
        <sz val="11"/>
        <rFont val="Arial"/>
        <family val="2"/>
      </rPr>
      <t xml:space="preserve"> Rua B, Bairro Santo Hipólito</t>
    </r>
  </si>
  <si>
    <r>
      <t>Projeto:</t>
    </r>
    <r>
      <rPr>
        <sz val="11"/>
        <rFont val="Arial"/>
        <family val="2"/>
      </rPr>
      <t xml:space="preserve"> Rua Edgar Vitoriano Paulo, Bairro Egito</t>
    </r>
  </si>
  <si>
    <r>
      <t>Projeto:</t>
    </r>
    <r>
      <rPr>
        <sz val="11"/>
        <rFont val="Arial"/>
        <family val="2"/>
      </rPr>
      <t xml:space="preserve"> Rua Netuno (trecho), Bairro Vera Cruz</t>
    </r>
  </si>
  <si>
    <r>
      <t>Projeto:</t>
    </r>
    <r>
      <rPr>
        <sz val="11"/>
        <rFont val="Arial"/>
        <family val="2"/>
      </rPr>
      <t xml:space="preserve"> Rua Campina Verde, Bairro Nova Cachoeirinha</t>
    </r>
  </si>
  <si>
    <r>
      <t>Projeto:</t>
    </r>
    <r>
      <rPr>
        <sz val="11"/>
        <rFont val="Arial"/>
        <family val="2"/>
      </rPr>
      <t xml:space="preserve"> Rua Projetada, Bairro Nova Cachoeirinha</t>
    </r>
  </si>
  <si>
    <t>INFRAESTRUTURA EM DIVERSAS RUAS DO MUNICÍPIO</t>
  </si>
  <si>
    <r>
      <t>Projeto:</t>
    </r>
    <r>
      <rPr>
        <sz val="11"/>
        <rFont val="Arial"/>
        <family val="2"/>
      </rPr>
      <t xml:space="preserve"> Infraestrutura em diversas ruas do município</t>
    </r>
  </si>
  <si>
    <t>ADMINISTRAÇÃO LOCAL</t>
  </si>
  <si>
    <t>1.5</t>
  </si>
  <si>
    <r>
      <t>Data:</t>
    </r>
    <r>
      <rPr>
        <sz val="11"/>
        <rFont val="Arial"/>
        <family val="2"/>
      </rPr>
      <t xml:space="preserve"> 13/12/2019</t>
    </r>
  </si>
  <si>
    <t>Data: 13/12/2019</t>
  </si>
  <si>
    <r>
      <t>Projeto:</t>
    </r>
    <r>
      <rPr>
        <sz val="11"/>
        <rFont val="Arial"/>
        <family val="2"/>
      </rPr>
      <t xml:space="preserve"> INFRA-ESTRUTURA EM DIVERSAS RUAS DO MUNICIPIO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</si>
</sst>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quot;R$&quot;\ * #,##0.00_);_(&quot;R$&quot;\ * \(#,##0.00\);_(&quot;R$&quot;\ * &quot;-&quot;??_);_(@_)"/>
    <numFmt numFmtId="165" formatCode="_(* #,##0.00_);_(* \(#,##0.00\);_(* &quot;-&quot;??_);_(@_)"/>
    <numFmt numFmtId="166" formatCode="&quot;R$&quot;\ #,##0.00"/>
    <numFmt numFmtId="167" formatCode="_-* #,##0.00_-;[Red]\-* #,##0.00_-;_-* &quot;-&quot;??_-;_-@_-"/>
    <numFmt numFmtId="168" formatCode="00\º\ &quot;MÊS&quot;"/>
    <numFmt numFmtId="169" formatCode="&quot;R$ &quot;#,##0.00_);[Red]\(&quot;R$ &quot;#,##0.00\)"/>
    <numFmt numFmtId="170" formatCode="_(&quot;R$ &quot;* #,##0.00_);_(&quot;R$ &quot;* \(#,##0.00\);_(&quot;R$ &quot;* &quot;-&quot;??_);_(@_)"/>
    <numFmt numFmtId="171" formatCode="0.0000"/>
    <numFmt numFmtId="172" formatCode="0.00000"/>
    <numFmt numFmtId="173" formatCode="_-* #,##0.000_-;[Red]\-* #,##0.000_-;_-* &quot;-&quot;??_-;_-@_-"/>
  </numFmts>
  <fonts count="19" x14ac:knownFonts="1">
    <font>
      <sz val="11"/>
      <color theme="1"/>
      <name val="Calibri"/>
      <family val="2"/>
      <scheme val="minor"/>
    </font>
    <font>
      <sz val="11"/>
      <color theme="1"/>
      <name val="Calibri"/>
      <family val="2"/>
      <scheme val="minor"/>
    </font>
    <font>
      <b/>
      <sz val="72"/>
      <color theme="1"/>
      <name val="Calibri"/>
      <family val="2"/>
      <scheme val="minor"/>
    </font>
    <font>
      <sz val="10"/>
      <name val="Arial"/>
      <family val="2"/>
    </font>
    <font>
      <b/>
      <sz val="11"/>
      <color theme="1"/>
      <name val="Calibri"/>
      <family val="2"/>
      <scheme val="minor"/>
    </font>
    <font>
      <b/>
      <sz val="36"/>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sz val="11"/>
      <name val="Arial"/>
      <family val="2"/>
    </font>
    <font>
      <sz val="11"/>
      <name val="Calibri"/>
      <family val="2"/>
      <scheme val="minor"/>
    </font>
    <font>
      <sz val="10"/>
      <name val="Calibri"/>
      <family val="2"/>
      <scheme val="minor"/>
    </font>
    <font>
      <b/>
      <sz val="20"/>
      <name val="Arial"/>
      <family val="2"/>
    </font>
    <font>
      <b/>
      <sz val="14"/>
      <name val="Arial"/>
      <family val="2"/>
    </font>
    <font>
      <b/>
      <sz val="11"/>
      <name val="Arial"/>
      <family val="2"/>
    </font>
    <font>
      <b/>
      <sz val="10"/>
      <name val="Arial"/>
      <family val="2"/>
    </font>
    <font>
      <b/>
      <sz val="12"/>
      <color theme="0"/>
      <name val="Arial"/>
      <family val="2"/>
    </font>
    <font>
      <sz val="12"/>
      <name val="Arial"/>
      <family val="2"/>
    </font>
    <font>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499984740745262"/>
        <bgColor indexed="64"/>
      </patternFill>
    </fill>
    <fill>
      <patternFill patternType="solid">
        <fgColor theme="0" tint="-0.249977111117893"/>
        <bgColor indexed="64"/>
      </patternFill>
    </fill>
  </fills>
  <borders count="76">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diagonal/>
    </border>
    <border>
      <left style="thin">
        <color theme="0" tint="-0.499984740745262"/>
      </left>
      <right style="double">
        <color theme="0" tint="-0.499984740745262"/>
      </right>
      <top style="thin">
        <color theme="0" tint="-0.499984740745262"/>
      </top>
      <bottom/>
      <diagonal/>
    </border>
    <border>
      <left style="double">
        <color theme="0" tint="-0.499984740745262"/>
      </left>
      <right style="thin">
        <color theme="0" tint="-0.499984740745262"/>
      </right>
      <top/>
      <bottom style="thin">
        <color theme="0" tint="-0.499984740745262"/>
      </bottom>
      <diagonal/>
    </border>
    <border>
      <left style="thin">
        <color theme="0" tint="-0.499984740745262"/>
      </left>
      <right style="double">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double">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double">
        <color theme="0" tint="-0.499984740745262"/>
      </right>
      <top style="thin">
        <color theme="0" tint="-0.499984740745262"/>
      </top>
      <bottom style="medium">
        <color theme="0" tint="-0.499984740745262"/>
      </bottom>
      <diagonal/>
    </border>
    <border>
      <left style="thin">
        <color theme="0" tint="-0.499984740745262"/>
      </left>
      <right/>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top/>
      <bottom style="thin">
        <color theme="0" tint="-0.499984740745262"/>
      </bottom>
      <diagonal/>
    </border>
    <border>
      <left style="thin">
        <color indexed="64"/>
      </left>
      <right style="thin">
        <color indexed="64"/>
      </right>
      <top style="hair">
        <color indexed="64"/>
      </top>
      <bottom style="hair">
        <color indexed="64"/>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double">
        <color theme="0" tint="-0.499984740745262"/>
      </right>
      <top style="medium">
        <color theme="0" tint="-0.499984740745262"/>
      </top>
      <bottom style="thin">
        <color theme="0" tint="-0.499984740745262"/>
      </bottom>
      <diagonal/>
    </border>
    <border>
      <left style="double">
        <color theme="0" tint="-0.499984740745262"/>
      </left>
      <right/>
      <top style="medium">
        <color theme="0" tint="-0.499984740745262"/>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style="thin">
        <color theme="0" tint="-0.499984740745262"/>
      </left>
      <right style="double">
        <color theme="0" tint="-0.499984740745262"/>
      </right>
      <top style="medium">
        <color theme="0" tint="-0.499984740745262"/>
      </top>
      <bottom style="thin">
        <color theme="0" tint="-0.499984740745262"/>
      </bottom>
      <diagonal/>
    </border>
    <border>
      <left style="double">
        <color theme="0" tint="-0.499984740745262"/>
      </left>
      <right style="thin">
        <color theme="0" tint="-0.499984740745262"/>
      </right>
      <top style="medium">
        <color theme="0" tint="-0.499984740745262"/>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bottom/>
      <diagonal/>
    </border>
    <border>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bottom/>
      <diagonal/>
    </border>
    <border>
      <left/>
      <right style="thin">
        <color indexed="64"/>
      </right>
      <top style="thin">
        <color indexed="64"/>
      </top>
      <bottom style="thin">
        <color theme="0" tint="-0.499984740745262"/>
      </bottom>
      <diagonal/>
    </border>
    <border>
      <left/>
      <right style="thin">
        <color indexed="64"/>
      </right>
      <top style="thin">
        <color theme="0" tint="-0.499984740745262"/>
      </top>
      <bottom/>
      <diagonal/>
    </border>
    <border>
      <left style="thin">
        <color indexed="64"/>
      </left>
      <right/>
      <top/>
      <bottom/>
      <diagonal/>
    </border>
    <border>
      <left style="thin">
        <color indexed="64"/>
      </left>
      <right/>
      <top style="thin">
        <color indexed="64"/>
      </top>
      <bottom style="thin">
        <color theme="0" tint="-0.499984740745262"/>
      </bottom>
      <diagonal/>
    </border>
    <border>
      <left style="thin">
        <color indexed="64"/>
      </left>
      <right/>
      <top style="thin">
        <color theme="0" tint="-0.499984740745262"/>
      </top>
      <bottom/>
      <diagonal/>
    </border>
    <border>
      <left style="thin">
        <color indexed="64"/>
      </left>
      <right/>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theme="0" tint="-0.499984740745262"/>
      </left>
      <right/>
      <top style="thin">
        <color indexed="64"/>
      </top>
      <bottom style="thin">
        <color indexed="64"/>
      </bottom>
      <diagonal/>
    </border>
    <border>
      <left/>
      <right style="thin">
        <color indexed="64"/>
      </right>
      <top/>
      <bottom style="thin">
        <color theme="0" tint="-0.499984740745262"/>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theme="0" tint="-0.499984740745262"/>
      </right>
      <top style="thin">
        <color indexed="64"/>
      </top>
      <bottom style="thin">
        <color indexed="64"/>
      </bottom>
      <diagonal/>
    </border>
    <border>
      <left style="double">
        <color theme="0" tint="-0.499984740745262"/>
      </left>
      <right/>
      <top style="thin">
        <color indexed="64"/>
      </top>
      <bottom style="thin">
        <color indexed="64"/>
      </bottom>
      <diagonal/>
    </border>
    <border>
      <left/>
      <right style="double">
        <color theme="0" tint="-0.499984740745262"/>
      </right>
      <top style="thin">
        <color indexed="64"/>
      </top>
      <bottom style="thin">
        <color indexed="64"/>
      </bottom>
      <diagonal/>
    </border>
    <border>
      <left style="double">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top style="medium">
        <color theme="0" tint="-0.499984740745262"/>
      </top>
      <bottom/>
      <diagonal/>
    </border>
    <border>
      <left/>
      <right/>
      <top style="medium">
        <color theme="0" tint="-0.499984740745262"/>
      </top>
      <bottom/>
      <diagonal/>
    </border>
    <border>
      <left style="double">
        <color theme="0" tint="-0.499984740745262"/>
      </left>
      <right/>
      <top style="medium">
        <color theme="0" tint="-0.499984740745262"/>
      </top>
      <bottom/>
      <diagonal/>
    </border>
    <border>
      <left/>
      <right style="double">
        <color theme="0" tint="-0.499984740745262"/>
      </right>
      <top style="medium">
        <color theme="0" tint="-0.499984740745262"/>
      </top>
      <bottom/>
      <diagonal/>
    </border>
    <border>
      <left/>
      <right style="thin">
        <color theme="0" tint="-0.499984740745262"/>
      </right>
      <top style="medium">
        <color theme="0" tint="-0.499984740745262"/>
      </top>
      <bottom/>
      <diagonal/>
    </border>
    <border>
      <left/>
      <right/>
      <top/>
      <bottom style="thin">
        <color indexed="64"/>
      </bottom>
      <diagonal/>
    </border>
  </borders>
  <cellStyleXfs count="17">
    <xf numFmtId="0" fontId="0"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4" fontId="3" fillId="0" borderId="25">
      <alignment vertical="justify"/>
    </xf>
    <xf numFmtId="165" fontId="3" fillId="0" borderId="0" applyFont="0" applyFill="0" applyBorder="0" applyAlignment="0" applyProtection="0"/>
    <xf numFmtId="9" fontId="1" fillId="0" borderId="0" applyFont="0" applyFill="0" applyBorder="0" applyAlignment="0" applyProtection="0"/>
    <xf numFmtId="170" fontId="3" fillId="0" borderId="0" applyFont="0" applyFill="0" applyBorder="0" applyAlignment="0" applyProtection="0"/>
    <xf numFmtId="0" fontId="1" fillId="0" borderId="0"/>
  </cellStyleXfs>
  <cellXfs count="297">
    <xf numFmtId="0" fontId="0" fillId="0" borderId="0" xfId="0"/>
    <xf numFmtId="0" fontId="0" fillId="0" borderId="0" xfId="0"/>
    <xf numFmtId="0" fontId="0" fillId="0" borderId="0" xfId="0" applyBorder="1" applyProtection="1"/>
    <xf numFmtId="165" fontId="6" fillId="0" borderId="0" xfId="7" applyFont="1" applyBorder="1" applyAlignment="1" applyProtection="1">
      <alignment vertical="center" wrapText="1"/>
    </xf>
    <xf numFmtId="0" fontId="6" fillId="0" borderId="0" xfId="0" applyFont="1" applyBorder="1" applyProtection="1"/>
    <xf numFmtId="0" fontId="7" fillId="0" borderId="0" xfId="0" applyFont="1" applyBorder="1" applyAlignment="1" applyProtection="1">
      <alignment vertical="center"/>
    </xf>
    <xf numFmtId="0" fontId="4" fillId="0" borderId="0" xfId="0" applyFont="1"/>
    <xf numFmtId="49" fontId="0" fillId="0" borderId="0" xfId="0" quotePrefix="1" applyNumberFormat="1" applyFont="1" applyFill="1" applyBorder="1" applyAlignment="1">
      <alignment horizontal="left" vertical="center" wrapText="1"/>
    </xf>
    <xf numFmtId="0" fontId="0" fillId="0" borderId="0" xfId="0" applyFont="1" applyFill="1" applyBorder="1"/>
    <xf numFmtId="0" fontId="8" fillId="0" borderId="0" xfId="0" applyFont="1" applyFill="1" applyBorder="1"/>
    <xf numFmtId="0" fontId="9" fillId="0" borderId="0" xfId="8" applyFont="1"/>
    <xf numFmtId="0" fontId="9" fillId="0" borderId="0" xfId="8" applyFont="1" applyBorder="1"/>
    <xf numFmtId="0" fontId="10" fillId="0" borderId="0" xfId="8" applyFont="1"/>
    <xf numFmtId="0" fontId="11" fillId="0" borderId="0" xfId="8" applyFont="1"/>
    <xf numFmtId="0" fontId="3" fillId="0" borderId="0" xfId="8"/>
    <xf numFmtId="0" fontId="10" fillId="0" borderId="0" xfId="8" applyFont="1" applyAlignment="1">
      <alignment horizontal="center" vertical="center"/>
    </xf>
    <xf numFmtId="0" fontId="9" fillId="0" borderId="0" xfId="8" applyFont="1" applyAlignment="1">
      <alignment horizontal="center" vertical="center"/>
    </xf>
    <xf numFmtId="0" fontId="11" fillId="0" borderId="0" xfId="8" applyFont="1" applyAlignment="1">
      <alignment horizontal="center" vertical="center"/>
    </xf>
    <xf numFmtId="0" fontId="3" fillId="0" borderId="0" xfId="8" applyAlignment="1">
      <alignment horizontal="center" vertical="center"/>
    </xf>
    <xf numFmtId="17" fontId="3" fillId="0" borderId="9" xfId="8" applyNumberFormat="1" applyBorder="1" applyAlignment="1">
      <alignment horizontal="center" vertical="center"/>
    </xf>
    <xf numFmtId="0" fontId="14" fillId="0" borderId="5" xfId="8" applyFont="1" applyBorder="1" applyAlignment="1">
      <alignment vertical="center"/>
    </xf>
    <xf numFmtId="10" fontId="9" fillId="0" borderId="0" xfId="9" applyNumberFormat="1" applyFont="1" applyBorder="1" applyAlignment="1">
      <alignment horizontal="left" vertical="center"/>
    </xf>
    <xf numFmtId="0" fontId="14" fillId="0" borderId="0" xfId="8" applyFont="1" applyBorder="1" applyAlignment="1">
      <alignment vertical="center"/>
    </xf>
    <xf numFmtId="0" fontId="14" fillId="2" borderId="16" xfId="8" applyFont="1" applyFill="1" applyBorder="1" applyAlignment="1">
      <alignment horizontal="center" vertical="center" wrapText="1"/>
    </xf>
    <xf numFmtId="0" fontId="14" fillId="2" borderId="17" xfId="8" applyFont="1" applyFill="1" applyBorder="1" applyAlignment="1">
      <alignment horizontal="center" vertical="center" wrapText="1"/>
    </xf>
    <xf numFmtId="0" fontId="9" fillId="0" borderId="8" xfId="8" applyFont="1" applyFill="1" applyBorder="1" applyAlignment="1">
      <alignment horizontal="center" vertical="center"/>
    </xf>
    <xf numFmtId="0" fontId="9" fillId="0" borderId="9" xfId="8" applyFont="1" applyFill="1" applyBorder="1" applyAlignment="1">
      <alignment horizontal="center" vertical="center"/>
    </xf>
    <xf numFmtId="167" fontId="9" fillId="3" borderId="9" xfId="8" applyNumberFormat="1" applyFont="1" applyFill="1" applyBorder="1" applyAlignment="1">
      <alignment horizontal="center" vertical="center" wrapText="1"/>
    </xf>
    <xf numFmtId="167" fontId="9" fillId="3" borderId="20" xfId="8" applyNumberFormat="1" applyFont="1" applyFill="1" applyBorder="1" applyAlignment="1">
      <alignment horizontal="center" vertical="center" wrapText="1"/>
    </xf>
    <xf numFmtId="0" fontId="9" fillId="3" borderId="9" xfId="8" applyFont="1" applyFill="1" applyBorder="1" applyAlignment="1">
      <alignment horizontal="center" vertical="center"/>
    </xf>
    <xf numFmtId="0" fontId="3" fillId="3" borderId="0" xfId="11" applyFont="1" applyFill="1" applyAlignment="1">
      <alignment horizontal="center" vertical="center"/>
    </xf>
    <xf numFmtId="0" fontId="3" fillId="3" borderId="0" xfId="11" applyFont="1" applyFill="1" applyAlignment="1">
      <alignment vertical="center"/>
    </xf>
    <xf numFmtId="0" fontId="3" fillId="3" borderId="0" xfId="11" applyFont="1" applyFill="1" applyBorder="1" applyAlignment="1">
      <alignment vertical="center"/>
    </xf>
    <xf numFmtId="0" fontId="3" fillId="0" borderId="0" xfId="11" applyAlignment="1">
      <alignment vertical="center"/>
    </xf>
    <xf numFmtId="0" fontId="3" fillId="0" borderId="0" xfId="11"/>
    <xf numFmtId="0" fontId="14" fillId="3" borderId="23" xfId="11" applyFont="1" applyFill="1" applyBorder="1" applyAlignment="1">
      <alignment vertical="center"/>
    </xf>
    <xf numFmtId="0" fontId="14" fillId="3" borderId="24" xfId="11" applyFont="1" applyFill="1" applyBorder="1" applyAlignment="1">
      <alignment vertical="center"/>
    </xf>
    <xf numFmtId="0" fontId="3" fillId="0" borderId="0" xfId="11" applyBorder="1" applyAlignment="1">
      <alignment vertical="center"/>
    </xf>
    <xf numFmtId="0" fontId="3" fillId="0" borderId="0" xfId="11" applyBorder="1"/>
    <xf numFmtId="0" fontId="14" fillId="0" borderId="0" xfId="11" applyFont="1" applyAlignment="1"/>
    <xf numFmtId="0" fontId="3" fillId="3" borderId="0" xfId="11" applyFont="1" applyFill="1" applyAlignment="1">
      <alignment horizontal="left" vertical="center"/>
    </xf>
    <xf numFmtId="0" fontId="14" fillId="3" borderId="0" xfId="11" applyFont="1" applyFill="1" applyBorder="1" applyAlignment="1">
      <alignment vertical="center"/>
    </xf>
    <xf numFmtId="0" fontId="14" fillId="3" borderId="24" xfId="11" applyFont="1" applyFill="1" applyBorder="1" applyAlignment="1">
      <alignment horizontal="left" vertical="center"/>
    </xf>
    <xf numFmtId="0" fontId="9" fillId="0" borderId="27" xfId="8" applyFont="1" applyFill="1" applyBorder="1" applyAlignment="1">
      <alignment horizontal="center" vertical="center" wrapText="1"/>
    </xf>
    <xf numFmtId="167" fontId="9" fillId="3" borderId="28" xfId="8" applyNumberFormat="1" applyFont="1" applyFill="1" applyBorder="1" applyAlignment="1">
      <alignment horizontal="center" vertical="center" wrapText="1"/>
    </xf>
    <xf numFmtId="167" fontId="9" fillId="2" borderId="28" xfId="8" applyNumberFormat="1" applyFont="1" applyFill="1" applyBorder="1" applyAlignment="1">
      <alignment horizontal="center" vertical="center" wrapText="1"/>
    </xf>
    <xf numFmtId="0" fontId="9" fillId="0" borderId="2" xfId="8" applyFont="1" applyFill="1" applyBorder="1" applyAlignment="1">
      <alignment horizontal="center" vertical="center" wrapText="1"/>
    </xf>
    <xf numFmtId="167" fontId="9" fillId="0" borderId="3" xfId="8" applyNumberFormat="1" applyFont="1" applyFill="1" applyBorder="1" applyAlignment="1">
      <alignment horizontal="left" vertical="center" wrapText="1"/>
    </xf>
    <xf numFmtId="167" fontId="9" fillId="3" borderId="3" xfId="8" applyNumberFormat="1" applyFont="1" applyFill="1" applyBorder="1" applyAlignment="1">
      <alignment horizontal="center" vertical="center" wrapText="1"/>
    </xf>
    <xf numFmtId="167" fontId="9" fillId="2" borderId="3" xfId="10" applyNumberFormat="1" applyFont="1" applyFill="1" applyBorder="1" applyAlignment="1">
      <alignment horizontal="center" vertical="center" wrapText="1"/>
    </xf>
    <xf numFmtId="167" fontId="9" fillId="3" borderId="29" xfId="8" applyNumberFormat="1" applyFont="1" applyFill="1" applyBorder="1" applyAlignment="1">
      <alignment horizontal="center" vertical="center" wrapText="1"/>
    </xf>
    <xf numFmtId="167" fontId="9" fillId="2" borderId="30" xfId="8" applyNumberFormat="1" applyFont="1" applyFill="1" applyBorder="1" applyAlignment="1">
      <alignment horizontal="center" vertical="center" wrapText="1"/>
    </xf>
    <xf numFmtId="167" fontId="9" fillId="2" borderId="31" xfId="8" applyNumberFormat="1" applyFont="1" applyFill="1" applyBorder="1" applyAlignment="1">
      <alignment horizontal="center" vertical="center" wrapText="1"/>
    </xf>
    <xf numFmtId="167" fontId="9" fillId="3" borderId="21" xfId="8" applyNumberFormat="1" applyFont="1" applyFill="1" applyBorder="1" applyAlignment="1">
      <alignment horizontal="center" vertical="center" wrapText="1"/>
    </xf>
    <xf numFmtId="167" fontId="9" fillId="3" borderId="30" xfId="8" applyNumberFormat="1" applyFont="1" applyFill="1" applyBorder="1" applyAlignment="1">
      <alignment horizontal="center" vertical="center" wrapText="1"/>
    </xf>
    <xf numFmtId="167" fontId="9" fillId="3" borderId="19" xfId="8" applyNumberFormat="1" applyFont="1" applyFill="1" applyBorder="1" applyAlignment="1">
      <alignment horizontal="center" vertical="center" wrapText="1"/>
    </xf>
    <xf numFmtId="167" fontId="9" fillId="3" borderId="31" xfId="8" applyNumberFormat="1" applyFont="1" applyFill="1" applyBorder="1" applyAlignment="1">
      <alignment horizontal="center" vertical="center" wrapText="1"/>
    </xf>
    <xf numFmtId="167" fontId="14" fillId="3" borderId="33" xfId="8" applyNumberFormat="1" applyFont="1" applyFill="1" applyBorder="1" applyAlignment="1">
      <alignment horizontal="center" vertical="center" wrapText="1"/>
    </xf>
    <xf numFmtId="167" fontId="14" fillId="3" borderId="32" xfId="8" applyNumberFormat="1" applyFont="1" applyFill="1" applyBorder="1" applyAlignment="1">
      <alignment horizontal="center" vertical="center" wrapText="1"/>
    </xf>
    <xf numFmtId="0" fontId="14" fillId="3" borderId="22" xfId="11" applyFont="1" applyFill="1" applyBorder="1" applyAlignment="1">
      <alignment vertical="center"/>
    </xf>
    <xf numFmtId="0" fontId="14" fillId="3" borderId="5" xfId="11" applyFont="1" applyFill="1" applyBorder="1" applyAlignment="1">
      <alignment vertical="center"/>
    </xf>
    <xf numFmtId="0" fontId="14" fillId="3" borderId="18" xfId="11" applyFont="1" applyFill="1" applyBorder="1" applyAlignment="1">
      <alignment vertical="center"/>
    </xf>
    <xf numFmtId="17" fontId="3" fillId="0" borderId="1" xfId="8" applyNumberFormat="1" applyBorder="1" applyAlignment="1">
      <alignment horizontal="center" vertical="center"/>
    </xf>
    <xf numFmtId="0" fontId="0" fillId="0" borderId="34" xfId="0" applyBorder="1" applyProtection="1"/>
    <xf numFmtId="0" fontId="0" fillId="0" borderId="35" xfId="0" applyBorder="1" applyProtection="1"/>
    <xf numFmtId="0" fontId="0" fillId="0" borderId="36" xfId="0" applyBorder="1" applyProtection="1"/>
    <xf numFmtId="0" fontId="0" fillId="0" borderId="37" xfId="0" applyBorder="1" applyProtection="1"/>
    <xf numFmtId="0" fontId="0" fillId="0" borderId="38" xfId="0" applyBorder="1" applyProtection="1"/>
    <xf numFmtId="0" fontId="6" fillId="0" borderId="37" xfId="0" applyFont="1" applyBorder="1" applyProtection="1"/>
    <xf numFmtId="0" fontId="6" fillId="0" borderId="38" xfId="0" applyFont="1" applyBorder="1" applyProtection="1"/>
    <xf numFmtId="0" fontId="6" fillId="0" borderId="39" xfId="0" applyFont="1" applyBorder="1" applyProtection="1"/>
    <xf numFmtId="0" fontId="6" fillId="0" borderId="40" xfId="0" applyFont="1" applyBorder="1" applyProtection="1"/>
    <xf numFmtId="0" fontId="6" fillId="0" borderId="41" xfId="0" applyFont="1" applyBorder="1" applyProtection="1"/>
    <xf numFmtId="167" fontId="9" fillId="3" borderId="2" xfId="8" applyNumberFormat="1" applyFont="1" applyFill="1" applyBorder="1" applyAlignment="1">
      <alignment horizontal="center" vertical="center" wrapText="1"/>
    </xf>
    <xf numFmtId="0" fontId="14" fillId="0" borderId="8" xfId="8" applyFont="1" applyBorder="1" applyAlignment="1">
      <alignment horizontal="center" vertical="center"/>
    </xf>
    <xf numFmtId="0" fontId="6" fillId="0" borderId="0" xfId="7" applyNumberFormat="1" applyFont="1" applyBorder="1" applyAlignment="1" applyProtection="1">
      <alignment vertical="center" wrapText="1"/>
      <protection locked="0"/>
    </xf>
    <xf numFmtId="0" fontId="14" fillId="2" borderId="14" xfId="8" applyFont="1" applyFill="1" applyBorder="1" applyAlignment="1">
      <alignment horizontal="center" vertical="center" wrapText="1"/>
    </xf>
    <xf numFmtId="167" fontId="9" fillId="3" borderId="43" xfId="8" applyNumberFormat="1" applyFont="1" applyFill="1" applyBorder="1" applyAlignment="1">
      <alignment horizontal="center" vertical="center" wrapText="1"/>
    </xf>
    <xf numFmtId="167" fontId="9" fillId="3" borderId="4" xfId="8" applyNumberFormat="1" applyFont="1" applyFill="1" applyBorder="1" applyAlignment="1">
      <alignment horizontal="center" vertical="center" wrapText="1"/>
    </xf>
    <xf numFmtId="167" fontId="14" fillId="3" borderId="44" xfId="8" applyNumberFormat="1" applyFont="1" applyFill="1" applyBorder="1" applyAlignment="1">
      <alignment horizontal="center" vertical="center" wrapText="1"/>
    </xf>
    <xf numFmtId="0" fontId="17" fillId="0" borderId="45" xfId="0" applyFont="1" applyBorder="1" applyAlignment="1">
      <alignment horizontal="center" vertical="distributed" wrapText="1"/>
    </xf>
    <xf numFmtId="0" fontId="17" fillId="0" borderId="45" xfId="0" applyFont="1" applyBorder="1" applyAlignment="1">
      <alignment horizontal="justify" vertical="distributed" wrapText="1"/>
    </xf>
    <xf numFmtId="0" fontId="17" fillId="0" borderId="45" xfId="0" applyFont="1" applyBorder="1" applyAlignment="1">
      <alignment horizontal="center" vertical="center" wrapText="1"/>
    </xf>
    <xf numFmtId="2" fontId="17" fillId="0" borderId="45" xfId="0" applyNumberFormat="1" applyFont="1" applyBorder="1" applyAlignment="1">
      <alignment horizontal="center" vertical="center"/>
    </xf>
    <xf numFmtId="2" fontId="17" fillId="0" borderId="45" xfId="0" applyNumberFormat="1" applyFont="1" applyBorder="1" applyAlignment="1">
      <alignment horizontal="center" vertical="center" wrapText="1"/>
    </xf>
    <xf numFmtId="170" fontId="17" fillId="0" borderId="45" xfId="15" applyFont="1" applyBorder="1" applyAlignment="1">
      <alignment horizontal="center" vertical="center"/>
    </xf>
    <xf numFmtId="170" fontId="17" fillId="0" borderId="45" xfId="15" applyFont="1" applyBorder="1" applyAlignment="1">
      <alignment horizontal="center" vertical="center" wrapText="1"/>
    </xf>
    <xf numFmtId="0" fontId="17" fillId="0" borderId="45" xfId="0" applyFont="1" applyBorder="1" applyAlignment="1">
      <alignment horizontal="distributed" vertical="distributed"/>
    </xf>
    <xf numFmtId="14" fontId="14" fillId="3" borderId="24" xfId="11" applyNumberFormat="1" applyFont="1" applyFill="1" applyBorder="1" applyAlignment="1">
      <alignment vertical="center"/>
    </xf>
    <xf numFmtId="0" fontId="13" fillId="3" borderId="47" xfId="11" applyFont="1" applyFill="1" applyBorder="1" applyAlignment="1">
      <alignment vertical="center"/>
    </xf>
    <xf numFmtId="0" fontId="13" fillId="3" borderId="49" xfId="11" applyFont="1" applyFill="1" applyBorder="1" applyAlignment="1">
      <alignment vertical="center"/>
    </xf>
    <xf numFmtId="0" fontId="14" fillId="3" borderId="50" xfId="11" applyFont="1" applyFill="1" applyBorder="1" applyAlignment="1">
      <alignment vertical="center"/>
    </xf>
    <xf numFmtId="0" fontId="14" fillId="3" borderId="48" xfId="11" applyFont="1" applyFill="1" applyBorder="1" applyAlignment="1">
      <alignment vertical="center"/>
    </xf>
    <xf numFmtId="0" fontId="3" fillId="0" borderId="48" xfId="11" applyBorder="1"/>
    <xf numFmtId="0" fontId="13" fillId="3" borderId="52" xfId="11" applyFont="1" applyFill="1" applyBorder="1" applyAlignment="1">
      <alignment vertical="center"/>
    </xf>
    <xf numFmtId="0" fontId="14" fillId="3" borderId="53" xfId="11" applyFont="1" applyFill="1" applyBorder="1" applyAlignment="1">
      <alignment vertical="center"/>
    </xf>
    <xf numFmtId="0" fontId="14" fillId="3" borderId="51" xfId="11" applyFont="1" applyFill="1" applyBorder="1" applyAlignment="1">
      <alignment vertical="center"/>
    </xf>
    <xf numFmtId="0" fontId="14" fillId="3" borderId="54" xfId="11" applyFont="1" applyFill="1" applyBorder="1" applyAlignment="1">
      <alignment vertical="center"/>
    </xf>
    <xf numFmtId="0" fontId="16" fillId="4" borderId="0" xfId="11" applyFont="1" applyFill="1" applyBorder="1" applyAlignment="1">
      <alignment vertical="center"/>
    </xf>
    <xf numFmtId="0" fontId="3" fillId="3" borderId="61" xfId="11" applyFont="1" applyFill="1" applyBorder="1" applyAlignment="1">
      <alignment vertical="center"/>
    </xf>
    <xf numFmtId="0" fontId="3" fillId="3" borderId="62" xfId="11" applyFont="1" applyFill="1" applyBorder="1" applyAlignment="1">
      <alignment vertical="center"/>
    </xf>
    <xf numFmtId="0" fontId="3" fillId="3" borderId="58" xfId="11" applyFont="1" applyFill="1" applyBorder="1" applyAlignment="1">
      <alignment vertical="center"/>
    </xf>
    <xf numFmtId="0" fontId="14" fillId="3" borderId="60" xfId="11" applyFont="1" applyFill="1" applyBorder="1" applyAlignment="1">
      <alignment horizontal="left" vertical="center"/>
    </xf>
    <xf numFmtId="0" fontId="14" fillId="3" borderId="60" xfId="11" applyFont="1" applyFill="1" applyBorder="1" applyAlignment="1">
      <alignment vertical="center"/>
    </xf>
    <xf numFmtId="0" fontId="12" fillId="3" borderId="55" xfId="11" applyFont="1" applyFill="1" applyBorder="1" applyAlignment="1">
      <alignment vertical="center"/>
    </xf>
    <xf numFmtId="0" fontId="12" fillId="3" borderId="56" xfId="11" applyFont="1" applyFill="1" applyBorder="1" applyAlignment="1">
      <alignment vertical="center"/>
    </xf>
    <xf numFmtId="0" fontId="12" fillId="3" borderId="57" xfId="11" applyFont="1" applyFill="1" applyBorder="1" applyAlignment="1">
      <alignment vertical="center"/>
    </xf>
    <xf numFmtId="0" fontId="14" fillId="0" borderId="8" xfId="8" applyFont="1" applyBorder="1" applyAlignment="1">
      <alignment horizontal="center" vertical="center"/>
    </xf>
    <xf numFmtId="167" fontId="9" fillId="0" borderId="9" xfId="8" applyNumberFormat="1" applyFont="1" applyBorder="1" applyAlignment="1">
      <alignment horizontal="left" vertical="center" wrapText="1"/>
    </xf>
    <xf numFmtId="0" fontId="9" fillId="0" borderId="9" xfId="8" applyFont="1" applyBorder="1" applyAlignment="1">
      <alignment horizontal="center" vertical="center" wrapText="1"/>
    </xf>
    <xf numFmtId="167" fontId="9" fillId="2" borderId="19" xfId="8" applyNumberFormat="1" applyFont="1" applyFill="1" applyBorder="1" applyAlignment="1">
      <alignment horizontal="center" vertical="center" wrapText="1"/>
    </xf>
    <xf numFmtId="2" fontId="17" fillId="3" borderId="45" xfId="0" applyNumberFormat="1" applyFont="1" applyFill="1" applyBorder="1" applyAlignment="1">
      <alignment horizontal="center" vertical="center" wrapText="1"/>
    </xf>
    <xf numFmtId="0" fontId="17" fillId="3" borderId="45" xfId="0" applyFont="1" applyFill="1" applyBorder="1" applyAlignment="1">
      <alignment horizontal="center" vertical="center"/>
    </xf>
    <xf numFmtId="0" fontId="17" fillId="3" borderId="45" xfId="0" applyFont="1" applyFill="1" applyBorder="1" applyAlignment="1">
      <alignment horizontal="justify" vertical="distributed" wrapText="1"/>
    </xf>
    <xf numFmtId="2" fontId="17" fillId="3" borderId="45" xfId="0" applyNumberFormat="1" applyFont="1" applyFill="1" applyBorder="1" applyAlignment="1">
      <alignment horizontal="distributed" vertical="distributed"/>
    </xf>
    <xf numFmtId="170" fontId="17" fillId="3" borderId="45" xfId="15" applyFont="1" applyFill="1" applyBorder="1" applyAlignment="1">
      <alignment horizontal="distributed" vertical="distributed"/>
    </xf>
    <xf numFmtId="0" fontId="17" fillId="3" borderId="45" xfId="0" applyFont="1" applyFill="1" applyBorder="1" applyAlignment="1">
      <alignment horizontal="center" vertical="distributed"/>
    </xf>
    <xf numFmtId="2" fontId="17" fillId="3" borderId="45" xfId="0" applyNumberFormat="1" applyFont="1" applyFill="1" applyBorder="1" applyAlignment="1">
      <alignment horizontal="center" vertical="center"/>
    </xf>
    <xf numFmtId="0" fontId="17" fillId="0" borderId="63" xfId="0" applyFont="1" applyBorder="1" applyAlignment="1">
      <alignment horizontal="center" vertical="distributed" wrapText="1"/>
    </xf>
    <xf numFmtId="0" fontId="17" fillId="0" borderId="63" xfId="0" applyFont="1" applyBorder="1" applyAlignment="1">
      <alignment horizontal="justify" vertical="distributed" wrapText="1"/>
    </xf>
    <xf numFmtId="0" fontId="17" fillId="0" borderId="64" xfId="0" applyFont="1" applyBorder="1" applyAlignment="1">
      <alignment horizontal="center" vertical="distributed" wrapText="1"/>
    </xf>
    <xf numFmtId="0" fontId="17" fillId="0" borderId="64" xfId="0" applyFont="1" applyBorder="1" applyAlignment="1">
      <alignment horizontal="justify" vertical="distributed" wrapText="1"/>
    </xf>
    <xf numFmtId="0" fontId="9" fillId="3" borderId="1" xfId="8" applyFont="1" applyFill="1" applyBorder="1" applyAlignment="1">
      <alignment horizontal="center" vertical="center"/>
    </xf>
    <xf numFmtId="167" fontId="9" fillId="3" borderId="22" xfId="8" applyNumberFormat="1" applyFont="1" applyFill="1" applyBorder="1" applyAlignment="1">
      <alignment horizontal="center" vertical="center" wrapText="1"/>
    </xf>
    <xf numFmtId="2" fontId="17" fillId="0" borderId="63" xfId="0" applyNumberFormat="1" applyFont="1" applyBorder="1" applyAlignment="1">
      <alignment horizontal="center" vertical="center"/>
    </xf>
    <xf numFmtId="170" fontId="17" fillId="0" borderId="63" xfId="15" applyFont="1" applyBorder="1" applyAlignment="1">
      <alignment horizontal="center" vertical="center" wrapText="1"/>
    </xf>
    <xf numFmtId="167" fontId="9" fillId="3" borderId="11" xfId="8" applyNumberFormat="1" applyFont="1" applyFill="1" applyBorder="1" applyAlignment="1">
      <alignment horizontal="center" vertical="center" wrapText="1"/>
    </xf>
    <xf numFmtId="167" fontId="9" fillId="3" borderId="10" xfId="8" applyNumberFormat="1" applyFont="1" applyFill="1" applyBorder="1" applyAlignment="1">
      <alignment horizontal="center" vertical="center" wrapText="1"/>
    </xf>
    <xf numFmtId="167" fontId="9" fillId="3" borderId="1" xfId="8" applyNumberFormat="1" applyFont="1" applyFill="1" applyBorder="1" applyAlignment="1">
      <alignment horizontal="center" vertical="center" wrapText="1"/>
    </xf>
    <xf numFmtId="0" fontId="9" fillId="3" borderId="8" xfId="8" applyFont="1" applyFill="1" applyBorder="1" applyAlignment="1">
      <alignment horizontal="center" vertical="center"/>
    </xf>
    <xf numFmtId="167" fontId="9" fillId="3" borderId="18" xfId="8" applyNumberFormat="1" applyFont="1" applyFill="1" applyBorder="1" applyAlignment="1">
      <alignment horizontal="center" vertical="center" wrapText="1"/>
    </xf>
    <xf numFmtId="2" fontId="17" fillId="0" borderId="64" xfId="0" applyNumberFormat="1" applyFont="1" applyBorder="1" applyAlignment="1">
      <alignment horizontal="center" vertical="center"/>
    </xf>
    <xf numFmtId="170" fontId="17" fillId="0" borderId="64" xfId="15" applyFont="1" applyBorder="1" applyAlignment="1">
      <alignment horizontal="center" vertical="center" wrapText="1"/>
    </xf>
    <xf numFmtId="167" fontId="9" fillId="3" borderId="13" xfId="8" applyNumberFormat="1" applyFont="1" applyFill="1" applyBorder="1" applyAlignment="1">
      <alignment horizontal="center" vertical="center" wrapText="1"/>
    </xf>
    <xf numFmtId="167" fontId="9" fillId="3" borderId="12" xfId="8" applyNumberFormat="1" applyFont="1" applyFill="1" applyBorder="1" applyAlignment="1">
      <alignment horizontal="center" vertical="center" wrapText="1"/>
    </xf>
    <xf numFmtId="167" fontId="9" fillId="3" borderId="8" xfId="8" applyNumberFormat="1" applyFont="1" applyFill="1" applyBorder="1" applyAlignment="1">
      <alignment horizontal="center" vertical="center" wrapText="1"/>
    </xf>
    <xf numFmtId="0" fontId="9" fillId="3" borderId="55" xfId="8" applyFont="1" applyFill="1" applyBorder="1" applyAlignment="1">
      <alignment horizontal="center" vertical="center"/>
    </xf>
    <xf numFmtId="0" fontId="17" fillId="0" borderId="56" xfId="0" applyFont="1" applyBorder="1" applyAlignment="1">
      <alignment horizontal="distributed" vertical="distributed"/>
    </xf>
    <xf numFmtId="167" fontId="9" fillId="3" borderId="56" xfId="8" applyNumberFormat="1" applyFont="1" applyFill="1" applyBorder="1" applyAlignment="1">
      <alignment horizontal="center" vertical="center" wrapText="1"/>
    </xf>
    <xf numFmtId="2" fontId="17" fillId="0" borderId="56" xfId="0" applyNumberFormat="1" applyFont="1" applyBorder="1" applyAlignment="1">
      <alignment horizontal="center" vertical="center"/>
    </xf>
    <xf numFmtId="170" fontId="17" fillId="0" borderId="56" xfId="15" applyFont="1" applyBorder="1" applyAlignment="1">
      <alignment horizontal="center" vertical="center" wrapText="1"/>
    </xf>
    <xf numFmtId="167" fontId="9" fillId="3" borderId="57" xfId="8" applyNumberFormat="1" applyFont="1" applyFill="1" applyBorder="1" applyAlignment="1">
      <alignment horizontal="center" vertical="center" wrapText="1"/>
    </xf>
    <xf numFmtId="0" fontId="9" fillId="0" borderId="1" xfId="8" applyFont="1" applyFill="1" applyBorder="1" applyAlignment="1">
      <alignment horizontal="center" vertical="center"/>
    </xf>
    <xf numFmtId="0" fontId="9" fillId="0" borderId="1" xfId="8" applyFont="1" applyBorder="1" applyAlignment="1">
      <alignment horizontal="center" vertical="center" wrapText="1"/>
    </xf>
    <xf numFmtId="167" fontId="9" fillId="0" borderId="1" xfId="8" applyNumberFormat="1" applyFont="1" applyBorder="1" applyAlignment="1">
      <alignment horizontal="left" vertical="center" wrapText="1"/>
    </xf>
    <xf numFmtId="2" fontId="17" fillId="3" borderId="63" xfId="0" quotePrefix="1" applyNumberFormat="1" applyFont="1" applyFill="1" applyBorder="1" applyAlignment="1">
      <alignment horizontal="center" vertical="center"/>
    </xf>
    <xf numFmtId="167" fontId="9" fillId="2" borderId="10" xfId="8" applyNumberFormat="1" applyFont="1" applyFill="1" applyBorder="1" applyAlignment="1">
      <alignment horizontal="center" vertical="center" wrapText="1"/>
    </xf>
    <xf numFmtId="0" fontId="17" fillId="3" borderId="64" xfId="0" applyFont="1" applyFill="1" applyBorder="1" applyAlignment="1">
      <alignment horizontal="center" vertical="center"/>
    </xf>
    <xf numFmtId="0" fontId="17" fillId="3" borderId="64" xfId="0" applyFont="1" applyFill="1" applyBorder="1" applyAlignment="1">
      <alignment horizontal="justify" vertical="distributed" wrapText="1"/>
    </xf>
    <xf numFmtId="2" fontId="17" fillId="3" borderId="64" xfId="0" applyNumberFormat="1" applyFont="1" applyFill="1" applyBorder="1" applyAlignment="1">
      <alignment horizontal="distributed" vertical="distributed"/>
    </xf>
    <xf numFmtId="170" fontId="17" fillId="3" borderId="64" xfId="15" applyFont="1" applyFill="1" applyBorder="1" applyAlignment="1">
      <alignment horizontal="distributed" vertical="distributed"/>
    </xf>
    <xf numFmtId="0" fontId="9" fillId="0" borderId="65" xfId="8" applyFont="1" applyFill="1" applyBorder="1" applyAlignment="1">
      <alignment horizontal="center" vertical="center"/>
    </xf>
    <xf numFmtId="0" fontId="9" fillId="0" borderId="59" xfId="8" applyFont="1" applyFill="1" applyBorder="1" applyAlignment="1">
      <alignment horizontal="center" vertical="center" wrapText="1"/>
    </xf>
    <xf numFmtId="167" fontId="9" fillId="0" borderId="56" xfId="8" applyNumberFormat="1" applyFont="1" applyFill="1" applyBorder="1" applyAlignment="1">
      <alignment horizontal="left" vertical="center" wrapText="1"/>
    </xf>
    <xf numFmtId="167" fontId="9" fillId="2" borderId="56" xfId="10" applyNumberFormat="1" applyFont="1" applyFill="1" applyBorder="1" applyAlignment="1">
      <alignment horizontal="center" vertical="center" wrapText="1"/>
    </xf>
    <xf numFmtId="167" fontId="9" fillId="2" borderId="66" xfId="8" applyNumberFormat="1" applyFont="1" applyFill="1" applyBorder="1" applyAlignment="1">
      <alignment horizontal="center" vertical="center" wrapText="1"/>
    </xf>
    <xf numFmtId="167" fontId="9" fillId="3" borderId="67" xfId="8" applyNumberFormat="1" applyFont="1" applyFill="1" applyBorder="1" applyAlignment="1">
      <alignment horizontal="center" vertical="center" wrapText="1"/>
    </xf>
    <xf numFmtId="167" fontId="9" fillId="3" borderId="66" xfId="8" applyNumberFormat="1" applyFont="1" applyFill="1" applyBorder="1" applyAlignment="1">
      <alignment horizontal="center" vertical="center" wrapText="1"/>
    </xf>
    <xf numFmtId="0" fontId="17" fillId="3" borderId="63" xfId="0" applyFont="1" applyFill="1" applyBorder="1" applyAlignment="1">
      <alignment horizontal="center" vertical="distributed" wrapText="1"/>
    </xf>
    <xf numFmtId="2" fontId="17" fillId="3" borderId="63" xfId="0" applyNumberFormat="1" applyFont="1" applyFill="1" applyBorder="1" applyAlignment="1">
      <alignment horizontal="distributed" vertical="distributed"/>
    </xf>
    <xf numFmtId="170" fontId="17" fillId="3" borderId="63" xfId="15" applyFont="1" applyFill="1" applyBorder="1" applyAlignment="1">
      <alignment horizontal="distributed" vertical="distributed"/>
    </xf>
    <xf numFmtId="2" fontId="17" fillId="0" borderId="64" xfId="0" applyNumberFormat="1" applyFont="1" applyBorder="1" applyAlignment="1">
      <alignment horizontal="center" vertical="center" wrapText="1"/>
    </xf>
    <xf numFmtId="2" fontId="17" fillId="0" borderId="63" xfId="0" applyNumberFormat="1" applyFont="1" applyBorder="1" applyAlignment="1">
      <alignment horizontal="center" vertical="center" wrapText="1"/>
    </xf>
    <xf numFmtId="167" fontId="9" fillId="3" borderId="56" xfId="8" applyNumberFormat="1" applyFont="1" applyFill="1" applyBorder="1" applyAlignment="1">
      <alignment horizontal="left" vertical="center" wrapText="1"/>
    </xf>
    <xf numFmtId="167" fontId="9" fillId="3" borderId="68" xfId="8" applyNumberFormat="1" applyFont="1" applyFill="1" applyBorder="1" applyAlignment="1">
      <alignment horizontal="center" vertical="center" wrapText="1"/>
    </xf>
    <xf numFmtId="167" fontId="9" fillId="3" borderId="69" xfId="8" applyNumberFormat="1" applyFont="1" applyFill="1" applyBorder="1" applyAlignment="1">
      <alignment horizontal="center" vertical="center" wrapText="1"/>
    </xf>
    <xf numFmtId="0" fontId="3" fillId="0" borderId="55" xfId="8" applyBorder="1" applyAlignment="1">
      <alignment horizontal="center" vertical="center"/>
    </xf>
    <xf numFmtId="0" fontId="9" fillId="3" borderId="56" xfId="8" applyFont="1" applyFill="1" applyBorder="1" applyAlignment="1">
      <alignment horizontal="center" vertical="center"/>
    </xf>
    <xf numFmtId="0" fontId="9" fillId="3" borderId="56" xfId="8" applyFont="1" applyFill="1" applyBorder="1" applyAlignment="1">
      <alignment horizontal="center" vertical="center" wrapText="1"/>
    </xf>
    <xf numFmtId="2" fontId="17" fillId="0" borderId="56" xfId="0" applyNumberFormat="1" applyFont="1" applyBorder="1" applyAlignment="1">
      <alignment horizontal="center" vertical="center" wrapText="1"/>
    </xf>
    <xf numFmtId="0" fontId="10" fillId="0" borderId="56" xfId="8" applyFont="1" applyBorder="1" applyAlignment="1">
      <alignment horizontal="center" vertical="center"/>
    </xf>
    <xf numFmtId="0" fontId="9" fillId="0" borderId="56" xfId="8" applyFont="1" applyBorder="1" applyAlignment="1">
      <alignment horizontal="center" vertical="center"/>
    </xf>
    <xf numFmtId="0" fontId="11" fillId="0" borderId="56" xfId="8" applyFont="1" applyBorder="1" applyAlignment="1">
      <alignment horizontal="center" vertical="center"/>
    </xf>
    <xf numFmtId="0" fontId="3" fillId="0" borderId="56" xfId="8" applyBorder="1" applyAlignment="1">
      <alignment horizontal="center" vertical="center"/>
    </xf>
    <xf numFmtId="0" fontId="14" fillId="0" borderId="8" xfId="8" applyFont="1" applyBorder="1" applyAlignment="1">
      <alignment horizontal="center" vertical="center"/>
    </xf>
    <xf numFmtId="0" fontId="3" fillId="0" borderId="0" xfId="11" applyFill="1"/>
    <xf numFmtId="167" fontId="14" fillId="5" borderId="33" xfId="8" applyNumberFormat="1" applyFont="1" applyFill="1" applyBorder="1" applyAlignment="1">
      <alignment horizontal="center" vertical="center" wrapText="1"/>
    </xf>
    <xf numFmtId="167" fontId="14" fillId="5" borderId="32" xfId="8" applyNumberFormat="1" applyFont="1" applyFill="1" applyBorder="1" applyAlignment="1">
      <alignment horizontal="center" vertical="center" wrapText="1"/>
    </xf>
    <xf numFmtId="167" fontId="14" fillId="5" borderId="44" xfId="8" applyNumberFormat="1" applyFont="1" applyFill="1" applyBorder="1" applyAlignment="1">
      <alignment horizontal="center" vertical="center" wrapText="1"/>
    </xf>
    <xf numFmtId="43" fontId="3" fillId="3" borderId="0" xfId="11" applyNumberFormat="1" applyFont="1" applyFill="1" applyBorder="1" applyAlignment="1">
      <alignment vertical="center"/>
    </xf>
    <xf numFmtId="43" fontId="3" fillId="3" borderId="0" xfId="11" applyNumberFormat="1" applyFont="1" applyFill="1" applyAlignment="1">
      <alignment vertical="center"/>
    </xf>
    <xf numFmtId="0" fontId="9" fillId="0" borderId="8" xfId="8" applyFont="1" applyBorder="1" applyAlignment="1">
      <alignment horizontal="center" vertical="center" wrapText="1"/>
    </xf>
    <xf numFmtId="0" fontId="9" fillId="0" borderId="70" xfId="8" applyFont="1" applyFill="1" applyBorder="1" applyAlignment="1">
      <alignment horizontal="center" vertical="center" wrapText="1"/>
    </xf>
    <xf numFmtId="0" fontId="9" fillId="0" borderId="45" xfId="8" applyFont="1" applyFill="1" applyBorder="1" applyAlignment="1">
      <alignment horizontal="center" vertical="center" wrapText="1"/>
    </xf>
    <xf numFmtId="0" fontId="9" fillId="0" borderId="42" xfId="8" applyFont="1" applyFill="1" applyBorder="1" applyAlignment="1">
      <alignment horizontal="center" vertical="center"/>
    </xf>
    <xf numFmtId="167" fontId="9" fillId="0" borderId="23" xfId="8" applyNumberFormat="1" applyFont="1" applyFill="1" applyBorder="1" applyAlignment="1">
      <alignment horizontal="left" vertical="center" wrapText="1"/>
    </xf>
    <xf numFmtId="167" fontId="9" fillId="3" borderId="71" xfId="8" applyNumberFormat="1" applyFont="1" applyFill="1" applyBorder="1" applyAlignment="1">
      <alignment horizontal="center" vertical="center" wrapText="1"/>
    </xf>
    <xf numFmtId="167" fontId="9" fillId="2" borderId="71" xfId="8" applyNumberFormat="1" applyFont="1" applyFill="1" applyBorder="1" applyAlignment="1">
      <alignment horizontal="center" vertical="center" wrapText="1"/>
    </xf>
    <xf numFmtId="167" fontId="9" fillId="2" borderId="72" xfId="8" applyNumberFormat="1" applyFont="1" applyFill="1" applyBorder="1" applyAlignment="1">
      <alignment horizontal="center" vertical="center" wrapText="1"/>
    </xf>
    <xf numFmtId="167" fontId="9" fillId="3" borderId="73" xfId="8" applyNumberFormat="1" applyFont="1" applyFill="1" applyBorder="1" applyAlignment="1">
      <alignment horizontal="center" vertical="center" wrapText="1"/>
    </xf>
    <xf numFmtId="167" fontId="9" fillId="3" borderId="72" xfId="8" applyNumberFormat="1" applyFont="1" applyFill="1" applyBorder="1" applyAlignment="1">
      <alignment horizontal="center" vertical="center" wrapText="1"/>
    </xf>
    <xf numFmtId="167" fontId="9" fillId="3" borderId="74" xfId="8" applyNumberFormat="1" applyFont="1" applyFill="1" applyBorder="1" applyAlignment="1">
      <alignment horizontal="center" vertical="center" wrapText="1"/>
    </xf>
    <xf numFmtId="167" fontId="9" fillId="0" borderId="8" xfId="8" applyNumberFormat="1" applyFont="1" applyBorder="1" applyAlignment="1">
      <alignment horizontal="left" vertical="center" wrapText="1"/>
    </xf>
    <xf numFmtId="170" fontId="17" fillId="0" borderId="64" xfId="15" applyFont="1" applyBorder="1" applyAlignment="1">
      <alignment horizontal="center" vertical="center"/>
    </xf>
    <xf numFmtId="167" fontId="9" fillId="0" borderId="45" xfId="8" applyNumberFormat="1" applyFont="1" applyFill="1" applyBorder="1" applyAlignment="1">
      <alignment horizontal="left" vertical="center" wrapText="1"/>
    </xf>
    <xf numFmtId="167" fontId="9" fillId="3" borderId="45" xfId="8" applyNumberFormat="1" applyFont="1" applyFill="1" applyBorder="1" applyAlignment="1">
      <alignment horizontal="center" vertical="center" wrapText="1"/>
    </xf>
    <xf numFmtId="167" fontId="9" fillId="2" borderId="12" xfId="8" applyNumberFormat="1" applyFont="1" applyFill="1" applyBorder="1" applyAlignment="1">
      <alignment horizontal="center" vertical="center" wrapText="1"/>
    </xf>
    <xf numFmtId="171" fontId="17" fillId="0" borderId="45" xfId="0" applyNumberFormat="1" applyFont="1" applyBorder="1" applyAlignment="1">
      <alignment horizontal="center" vertical="center"/>
    </xf>
    <xf numFmtId="0" fontId="9" fillId="3" borderId="45" xfId="8" applyFont="1" applyFill="1" applyBorder="1" applyAlignment="1">
      <alignment horizontal="center" vertical="center"/>
    </xf>
    <xf numFmtId="0" fontId="3" fillId="0" borderId="45" xfId="11" applyBorder="1"/>
    <xf numFmtId="0" fontId="14" fillId="2" borderId="45" xfId="11" applyFont="1" applyFill="1" applyBorder="1" applyAlignment="1">
      <alignment horizontal="center" vertical="center"/>
    </xf>
    <xf numFmtId="0" fontId="14" fillId="2" borderId="45" xfId="11" applyFont="1" applyFill="1" applyBorder="1" applyAlignment="1">
      <alignment vertical="center"/>
    </xf>
    <xf numFmtId="169" fontId="14" fillId="2" borderId="45" xfId="11" applyNumberFormat="1" applyFont="1" applyFill="1" applyBorder="1" applyAlignment="1">
      <alignment horizontal="center" vertical="center"/>
    </xf>
    <xf numFmtId="0" fontId="14" fillId="3" borderId="45" xfId="11" applyNumberFormat="1" applyFont="1" applyFill="1" applyBorder="1" applyAlignment="1">
      <alignment horizontal="center" vertical="center"/>
    </xf>
    <xf numFmtId="167" fontId="9" fillId="3" borderId="45" xfId="11" applyNumberFormat="1" applyFont="1" applyFill="1" applyBorder="1" applyAlignment="1">
      <alignment vertical="center" wrapText="1"/>
    </xf>
    <xf numFmtId="165" fontId="9" fillId="3" borderId="45" xfId="10" applyFont="1" applyFill="1" applyBorder="1" applyAlignment="1">
      <alignment vertical="center" wrapText="1"/>
    </xf>
    <xf numFmtId="10" fontId="14" fillId="3" borderId="45" xfId="9" applyNumberFormat="1" applyFont="1" applyFill="1" applyBorder="1" applyAlignment="1">
      <alignment horizontal="center" vertical="center" wrapText="1"/>
    </xf>
    <xf numFmtId="10" fontId="9" fillId="3" borderId="45" xfId="9" applyNumberFormat="1" applyFont="1" applyFill="1" applyBorder="1" applyAlignment="1">
      <alignment vertical="center" wrapText="1"/>
    </xf>
    <xf numFmtId="10" fontId="9" fillId="3" borderId="45" xfId="11" applyNumberFormat="1" applyFont="1" applyFill="1" applyBorder="1" applyAlignment="1">
      <alignment vertical="center" wrapText="1"/>
    </xf>
    <xf numFmtId="0" fontId="14" fillId="0" borderId="45" xfId="11" applyNumberFormat="1" applyFont="1" applyFill="1" applyBorder="1" applyAlignment="1">
      <alignment horizontal="center" vertical="center"/>
    </xf>
    <xf numFmtId="167" fontId="9" fillId="0" borderId="45" xfId="11" applyNumberFormat="1" applyFont="1" applyFill="1" applyBorder="1" applyAlignment="1">
      <alignment vertical="center" wrapText="1"/>
    </xf>
    <xf numFmtId="165" fontId="9" fillId="0" borderId="45" xfId="10" applyFont="1" applyFill="1" applyBorder="1" applyAlignment="1">
      <alignment vertical="center" wrapText="1"/>
    </xf>
    <xf numFmtId="10" fontId="14" fillId="0" borderId="45" xfId="9" applyNumberFormat="1" applyFont="1" applyFill="1" applyBorder="1" applyAlignment="1">
      <alignment horizontal="center" vertical="center" wrapText="1"/>
    </xf>
    <xf numFmtId="10" fontId="9" fillId="0" borderId="45" xfId="9" applyNumberFormat="1" applyFont="1" applyFill="1" applyBorder="1" applyAlignment="1">
      <alignment vertical="center" wrapText="1"/>
    </xf>
    <xf numFmtId="10" fontId="9" fillId="0" borderId="45" xfId="11" applyNumberFormat="1" applyFont="1" applyFill="1" applyBorder="1" applyAlignment="1">
      <alignment vertical="center" wrapText="1"/>
    </xf>
    <xf numFmtId="0" fontId="9" fillId="3" borderId="45" xfId="11" applyFont="1" applyFill="1" applyBorder="1" applyAlignment="1">
      <alignment horizontal="center" vertical="center"/>
    </xf>
    <xf numFmtId="0" fontId="9" fillId="3" borderId="45" xfId="11" applyFont="1" applyFill="1" applyBorder="1" applyAlignment="1">
      <alignment vertical="center"/>
    </xf>
    <xf numFmtId="165" fontId="9" fillId="3" borderId="45" xfId="10" applyFont="1" applyFill="1" applyBorder="1" applyAlignment="1">
      <alignment vertical="center"/>
    </xf>
    <xf numFmtId="9" fontId="14" fillId="3" borderId="45" xfId="9" applyFont="1" applyFill="1" applyBorder="1" applyAlignment="1">
      <alignment horizontal="center" vertical="center"/>
    </xf>
    <xf numFmtId="9" fontId="9" fillId="3" borderId="45" xfId="11" applyNumberFormat="1" applyFont="1" applyFill="1" applyBorder="1" applyAlignment="1">
      <alignment vertical="center"/>
    </xf>
    <xf numFmtId="165" fontId="14" fillId="3" borderId="45" xfId="10" applyNumberFormat="1" applyFont="1" applyFill="1" applyBorder="1" applyAlignment="1">
      <alignment vertical="center"/>
    </xf>
    <xf numFmtId="10" fontId="9" fillId="3" borderId="45" xfId="9" applyNumberFormat="1" applyFont="1" applyFill="1" applyBorder="1" applyAlignment="1">
      <alignment vertical="center"/>
    </xf>
    <xf numFmtId="165" fontId="9" fillId="3" borderId="45" xfId="10" applyNumberFormat="1" applyFont="1" applyFill="1" applyBorder="1" applyAlignment="1">
      <alignment vertical="center"/>
    </xf>
    <xf numFmtId="10" fontId="9" fillId="3" borderId="45" xfId="10" applyNumberFormat="1" applyFont="1" applyFill="1" applyBorder="1" applyAlignment="1">
      <alignment vertical="center"/>
    </xf>
    <xf numFmtId="165" fontId="14" fillId="3" borderId="45" xfId="11" applyNumberFormat="1" applyFont="1" applyFill="1" applyBorder="1" applyAlignment="1">
      <alignment vertical="center"/>
    </xf>
    <xf numFmtId="165" fontId="9" fillId="3" borderId="45" xfId="11" applyNumberFormat="1" applyFont="1" applyFill="1" applyBorder="1" applyAlignment="1">
      <alignment vertical="center"/>
    </xf>
    <xf numFmtId="10" fontId="9" fillId="3" borderId="45" xfId="11" applyNumberFormat="1" applyFont="1" applyFill="1" applyBorder="1" applyAlignment="1">
      <alignment vertical="center"/>
    </xf>
    <xf numFmtId="43" fontId="3" fillId="0" borderId="45" xfId="11" applyNumberFormat="1" applyBorder="1"/>
    <xf numFmtId="0" fontId="3" fillId="0" borderId="45" xfId="11" applyFill="1" applyBorder="1"/>
    <xf numFmtId="0" fontId="12" fillId="3" borderId="62" xfId="11" applyFont="1" applyFill="1" applyBorder="1" applyAlignment="1">
      <alignment vertical="center"/>
    </xf>
    <xf numFmtId="0" fontId="12" fillId="3" borderId="61" xfId="11" applyFont="1" applyFill="1" applyBorder="1" applyAlignment="1">
      <alignment vertical="center"/>
    </xf>
    <xf numFmtId="172" fontId="17" fillId="0" borderId="45" xfId="0" applyNumberFormat="1" applyFont="1" applyBorder="1" applyAlignment="1">
      <alignment horizontal="center" vertical="center"/>
    </xf>
    <xf numFmtId="172" fontId="17" fillId="0" borderId="64" xfId="0" applyNumberFormat="1" applyFont="1" applyBorder="1" applyAlignment="1">
      <alignment horizontal="center" vertical="center"/>
    </xf>
    <xf numFmtId="173" fontId="9" fillId="2" borderId="19" xfId="8" applyNumberFormat="1" applyFont="1" applyFill="1" applyBorder="1" applyAlignment="1">
      <alignment horizontal="center" vertical="center" wrapText="1"/>
    </xf>
    <xf numFmtId="166" fontId="6" fillId="0" borderId="0" xfId="0" applyNumberFormat="1" applyFont="1" applyBorder="1" applyAlignment="1" applyProtection="1">
      <alignment horizontal="left" vertical="center" wrapText="1"/>
      <protection locked="0"/>
    </xf>
    <xf numFmtId="3" fontId="6" fillId="0" borderId="0" xfId="0" applyNumberFormat="1" applyFont="1" applyBorder="1" applyAlignment="1" applyProtection="1">
      <alignment horizontal="left" vertical="center" wrapText="1"/>
      <protection locked="0"/>
    </xf>
    <xf numFmtId="0" fontId="2"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protection locked="0"/>
    </xf>
    <xf numFmtId="0" fontId="6" fillId="0" borderId="37" xfId="0" applyFont="1" applyBorder="1" applyAlignment="1" applyProtection="1">
      <alignment horizontal="center"/>
    </xf>
    <xf numFmtId="0" fontId="6" fillId="0" borderId="0" xfId="0" applyFont="1" applyBorder="1" applyAlignment="1" applyProtection="1">
      <alignment horizontal="center"/>
    </xf>
    <xf numFmtId="0" fontId="6" fillId="0" borderId="38" xfId="0" applyFont="1" applyBorder="1" applyAlignment="1" applyProtection="1">
      <alignment horizontal="center"/>
    </xf>
    <xf numFmtId="0" fontId="7" fillId="0" borderId="0" xfId="0" applyFont="1" applyBorder="1" applyAlignment="1" applyProtection="1">
      <alignment horizontal="left" vertical="center"/>
    </xf>
    <xf numFmtId="0" fontId="6" fillId="0" borderId="0" xfId="7" applyNumberFormat="1" applyFont="1" applyBorder="1" applyAlignment="1" applyProtection="1">
      <alignment horizontal="left" vertical="center" wrapText="1"/>
      <protection locked="0"/>
    </xf>
    <xf numFmtId="166" fontId="6" fillId="0" borderId="0" xfId="0" applyNumberFormat="1" applyFont="1" applyBorder="1" applyAlignment="1" applyProtection="1">
      <alignment horizontal="left" vertical="center" wrapText="1"/>
    </xf>
    <xf numFmtId="0" fontId="6" fillId="0" borderId="0" xfId="0" applyFont="1" applyBorder="1" applyAlignment="1" applyProtection="1">
      <alignment horizontal="left" vertical="center" wrapText="1"/>
      <protection locked="0"/>
    </xf>
    <xf numFmtId="0" fontId="14" fillId="2" borderId="10" xfId="8" applyFont="1" applyFill="1" applyBorder="1" applyAlignment="1">
      <alignment horizontal="center" vertical="center" wrapText="1"/>
    </xf>
    <xf numFmtId="0" fontId="14" fillId="2" borderId="11" xfId="8" applyFont="1" applyFill="1" applyBorder="1" applyAlignment="1">
      <alignment horizontal="center" vertical="center" wrapText="1"/>
    </xf>
    <xf numFmtId="0" fontId="14" fillId="2" borderId="1" xfId="8" applyFont="1" applyFill="1" applyBorder="1" applyAlignment="1">
      <alignment horizontal="center" vertical="center" wrapText="1"/>
    </xf>
    <xf numFmtId="0" fontId="14" fillId="2" borderId="12" xfId="8" applyFont="1" applyFill="1" applyBorder="1" applyAlignment="1">
      <alignment horizontal="center" vertical="center" wrapText="1"/>
    </xf>
    <xf numFmtId="0" fontId="14" fillId="2" borderId="13" xfId="8" applyFont="1" applyFill="1" applyBorder="1" applyAlignment="1">
      <alignment horizontal="center" vertical="center" wrapText="1"/>
    </xf>
    <xf numFmtId="0" fontId="14" fillId="2" borderId="8" xfId="8" applyFont="1" applyFill="1" applyBorder="1" applyAlignment="1">
      <alignment horizontal="center" vertical="center" wrapText="1"/>
    </xf>
    <xf numFmtId="0" fontId="14" fillId="3" borderId="27" xfId="8" applyFont="1" applyFill="1" applyBorder="1" applyAlignment="1">
      <alignment horizontal="center" vertical="center"/>
    </xf>
    <xf numFmtId="0" fontId="14" fillId="3" borderId="28" xfId="8" applyFont="1" applyFill="1" applyBorder="1" applyAlignment="1">
      <alignment horizontal="center" vertical="center"/>
    </xf>
    <xf numFmtId="0" fontId="14" fillId="2" borderId="9" xfId="8" applyFont="1" applyFill="1" applyBorder="1" applyAlignment="1">
      <alignment horizontal="center" vertical="center"/>
    </xf>
    <xf numFmtId="0" fontId="14" fillId="2" borderId="14" xfId="8" applyFont="1" applyFill="1" applyBorder="1" applyAlignment="1">
      <alignment horizontal="center" vertical="center"/>
    </xf>
    <xf numFmtId="0" fontId="14" fillId="2" borderId="42" xfId="8" applyFont="1" applyFill="1" applyBorder="1" applyAlignment="1">
      <alignment horizontal="center" vertical="center"/>
    </xf>
    <xf numFmtId="0" fontId="14" fillId="2" borderId="26" xfId="8" applyFont="1" applyFill="1" applyBorder="1" applyAlignment="1">
      <alignment horizontal="center" vertical="center"/>
    </xf>
    <xf numFmtId="0" fontId="14" fillId="2" borderId="2" xfId="8" applyFont="1" applyFill="1" applyBorder="1" applyAlignment="1">
      <alignment horizontal="center" vertical="center" wrapText="1"/>
    </xf>
    <xf numFmtId="0" fontId="14" fillId="2" borderId="15" xfId="8" applyFont="1" applyFill="1" applyBorder="1" applyAlignment="1">
      <alignment horizontal="center" vertical="center" wrapText="1"/>
    </xf>
    <xf numFmtId="0" fontId="17" fillId="0" borderId="56" xfId="0" applyFont="1" applyBorder="1" applyAlignment="1">
      <alignment horizontal="center" vertical="distributed"/>
    </xf>
    <xf numFmtId="0" fontId="17" fillId="0" borderId="56" xfId="0" applyFont="1" applyBorder="1" applyAlignment="1">
      <alignment horizontal="center" vertical="distributed" wrapText="1"/>
    </xf>
    <xf numFmtId="0" fontId="17" fillId="0" borderId="55" xfId="0" applyFont="1" applyBorder="1" applyAlignment="1">
      <alignment horizontal="center" vertical="distributed" wrapText="1"/>
    </xf>
    <xf numFmtId="0" fontId="17" fillId="0" borderId="57" xfId="0" applyFont="1" applyBorder="1" applyAlignment="1">
      <alignment horizontal="center" vertical="distributed" wrapText="1"/>
    </xf>
    <xf numFmtId="0" fontId="16" fillId="4" borderId="9" xfId="8" applyFont="1" applyFill="1" applyBorder="1" applyAlignment="1">
      <alignment horizontal="center" vertical="center"/>
    </xf>
    <xf numFmtId="0" fontId="12" fillId="0" borderId="1" xfId="8" applyFont="1" applyBorder="1" applyAlignment="1">
      <alignment horizontal="center" vertical="center"/>
    </xf>
    <xf numFmtId="0" fontId="13" fillId="0" borderId="2" xfId="8" applyFont="1" applyBorder="1" applyAlignment="1">
      <alignment horizontal="center" vertical="center"/>
    </xf>
    <xf numFmtId="0" fontId="13" fillId="0" borderId="3" xfId="8" applyFont="1" applyBorder="1" applyAlignment="1">
      <alignment horizontal="center" vertical="center"/>
    </xf>
    <xf numFmtId="0" fontId="13" fillId="0" borderId="4" xfId="8" applyFont="1" applyBorder="1" applyAlignment="1">
      <alignment horizontal="center" vertical="center"/>
    </xf>
    <xf numFmtId="0" fontId="14" fillId="0" borderId="5" xfId="8" applyFont="1" applyBorder="1" applyAlignment="1">
      <alignment horizontal="left" vertical="center"/>
    </xf>
    <xf numFmtId="0" fontId="14" fillId="0" borderId="0" xfId="8" applyFont="1" applyBorder="1" applyAlignment="1">
      <alignment horizontal="left" vertical="center"/>
    </xf>
    <xf numFmtId="0" fontId="15" fillId="0" borderId="6" xfId="8" applyFont="1" applyBorder="1" applyAlignment="1">
      <alignment horizontal="center" vertical="center" wrapText="1"/>
    </xf>
    <xf numFmtId="0" fontId="14" fillId="0" borderId="7" xfId="8" applyFont="1" applyBorder="1" applyAlignment="1">
      <alignment horizontal="center" vertical="center"/>
    </xf>
    <xf numFmtId="0" fontId="14" fillId="0" borderId="8" xfId="8" applyFont="1" applyBorder="1" applyAlignment="1">
      <alignment horizontal="center" vertical="center"/>
    </xf>
    <xf numFmtId="0" fontId="9" fillId="0" borderId="4" xfId="8" applyFont="1" applyBorder="1" applyAlignment="1">
      <alignment horizontal="center" vertical="center"/>
    </xf>
    <xf numFmtId="0" fontId="9" fillId="0" borderId="9" xfId="8" applyFont="1" applyBorder="1" applyAlignment="1">
      <alignment horizontal="center" vertical="center"/>
    </xf>
    <xf numFmtId="0" fontId="14" fillId="0" borderId="5" xfId="8" applyFont="1" applyFill="1" applyBorder="1" applyAlignment="1">
      <alignment horizontal="left" vertical="center"/>
    </xf>
    <xf numFmtId="0" fontId="14" fillId="0" borderId="0" xfId="8" applyFont="1" applyFill="1" applyBorder="1" applyAlignment="1">
      <alignment horizontal="left" vertical="center"/>
    </xf>
    <xf numFmtId="0" fontId="14" fillId="5" borderId="27" xfId="8" applyFont="1" applyFill="1" applyBorder="1" applyAlignment="1">
      <alignment horizontal="center" vertical="center"/>
    </xf>
    <xf numFmtId="0" fontId="14" fillId="5" borderId="28" xfId="8" applyFont="1" applyFill="1" applyBorder="1" applyAlignment="1">
      <alignment horizontal="center" vertical="center"/>
    </xf>
    <xf numFmtId="0" fontId="16" fillId="4" borderId="75" xfId="11" applyFont="1" applyFill="1" applyBorder="1" applyAlignment="1">
      <alignment horizontal="center" vertical="center"/>
    </xf>
    <xf numFmtId="0" fontId="13" fillId="3" borderId="45" xfId="11" applyFont="1" applyFill="1" applyBorder="1" applyAlignment="1">
      <alignment horizontal="center" vertical="center"/>
    </xf>
    <xf numFmtId="0" fontId="14" fillId="2" borderId="45" xfId="11" applyFont="1" applyFill="1" applyBorder="1" applyAlignment="1">
      <alignment horizontal="center" vertical="center"/>
    </xf>
    <xf numFmtId="168" fontId="14" fillId="2" borderId="45" xfId="11" applyNumberFormat="1" applyFont="1" applyFill="1" applyBorder="1" applyAlignment="1">
      <alignment horizontal="center" vertical="center"/>
    </xf>
    <xf numFmtId="0" fontId="16" fillId="4" borderId="0" xfId="11" applyFont="1" applyFill="1" applyBorder="1" applyAlignment="1">
      <alignment horizontal="center" vertical="center"/>
    </xf>
    <xf numFmtId="0" fontId="12" fillId="3" borderId="59" xfId="11" applyFont="1" applyFill="1" applyBorder="1" applyAlignment="1">
      <alignment horizontal="center" vertical="center"/>
    </xf>
    <xf numFmtId="0" fontId="12" fillId="3" borderId="56" xfId="11" applyFont="1" applyFill="1" applyBorder="1" applyAlignment="1">
      <alignment horizontal="center" vertical="center"/>
    </xf>
    <xf numFmtId="0" fontId="12" fillId="3" borderId="57" xfId="11" applyFont="1" applyFill="1" applyBorder="1" applyAlignment="1">
      <alignment horizontal="center" vertical="center"/>
    </xf>
    <xf numFmtId="0" fontId="12" fillId="3" borderId="55" xfId="11" applyFont="1" applyFill="1" applyBorder="1" applyAlignment="1">
      <alignment horizontal="center" vertical="center"/>
    </xf>
    <xf numFmtId="0" fontId="13" fillId="3" borderId="46" xfId="11" applyFont="1" applyFill="1" applyBorder="1" applyAlignment="1">
      <alignment horizontal="center" vertical="center"/>
    </xf>
    <xf numFmtId="0" fontId="13" fillId="3" borderId="47" xfId="11" applyFont="1" applyFill="1" applyBorder="1" applyAlignment="1">
      <alignment horizontal="center" vertical="center"/>
    </xf>
    <xf numFmtId="0" fontId="13" fillId="3" borderId="49" xfId="11" applyFont="1" applyFill="1" applyBorder="1" applyAlignment="1">
      <alignment horizontal="center" vertical="center"/>
    </xf>
    <xf numFmtId="0" fontId="16" fillId="4" borderId="53" xfId="11" applyFont="1" applyFill="1" applyBorder="1" applyAlignment="1">
      <alignment horizontal="center" vertical="center"/>
    </xf>
    <xf numFmtId="0" fontId="16" fillId="4" borderId="23" xfId="11" applyFont="1" applyFill="1" applyBorder="1" applyAlignment="1">
      <alignment horizontal="center" vertical="center"/>
    </xf>
    <xf numFmtId="0" fontId="16" fillId="4" borderId="50" xfId="11" applyFont="1" applyFill="1" applyBorder="1" applyAlignment="1">
      <alignment horizontal="center" vertical="center"/>
    </xf>
    <xf numFmtId="0" fontId="16" fillId="4" borderId="51" xfId="11" applyFont="1" applyFill="1" applyBorder="1" applyAlignment="1">
      <alignment horizontal="center" vertical="center"/>
    </xf>
    <xf numFmtId="0" fontId="16" fillId="4" borderId="48" xfId="11" applyFont="1" applyFill="1" applyBorder="1" applyAlignment="1">
      <alignment horizontal="center" vertical="center"/>
    </xf>
    <xf numFmtId="0" fontId="14" fillId="3" borderId="45" xfId="11" applyFont="1" applyFill="1" applyBorder="1" applyAlignment="1">
      <alignment horizontal="center" vertical="center"/>
    </xf>
  </cellXfs>
  <cellStyles count="17">
    <cellStyle name="Moeda 2" xfId="6"/>
    <cellStyle name="Moeda 3" xfId="2"/>
    <cellStyle name="Moeda 3 2" xfId="15"/>
    <cellStyle name="Normal" xfId="0" builtinId="0"/>
    <cellStyle name="Normal 10" xfId="12"/>
    <cellStyle name="Normal 2" xfId="4"/>
    <cellStyle name="Normal 2 2" xfId="11"/>
    <cellStyle name="Normal 2 3" xfId="5"/>
    <cellStyle name="Normal 3" xfId="8"/>
    <cellStyle name="Normal 3 2" xfId="16"/>
    <cellStyle name="Porcentagem 2" xfId="9"/>
    <cellStyle name="Porcentagem 2 2" xfId="14"/>
    <cellStyle name="Vírgula" xfId="7" builtinId="3"/>
    <cellStyle name="Vírgula 2" xfId="3"/>
    <cellStyle name="Vírgula 2 3" xfId="13"/>
    <cellStyle name="Vírgula 3" xfId="1"/>
    <cellStyle name="Vírgula 4" xfId="10"/>
  </cellStyles>
  <dxfs count="666">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11906</xdr:colOff>
      <xdr:row>1</xdr:row>
      <xdr:rowOff>71437</xdr:rowOff>
    </xdr:from>
    <xdr:to>
      <xdr:col>3</xdr:col>
      <xdr:colOff>323850</xdr:colOff>
      <xdr:row>2</xdr:row>
      <xdr:rowOff>185737</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9" y="190500"/>
          <a:ext cx="1943100" cy="68580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23812</xdr:colOff>
      <xdr:row>1</xdr:row>
      <xdr:rowOff>71437</xdr:rowOff>
    </xdr:from>
    <xdr:to>
      <xdr:col>3</xdr:col>
      <xdr:colOff>335756</xdr:colOff>
      <xdr:row>2</xdr:row>
      <xdr:rowOff>185737</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90500"/>
          <a:ext cx="1943100" cy="6858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11906</xdr:colOff>
      <xdr:row>1</xdr:row>
      <xdr:rowOff>71438</xdr:rowOff>
    </xdr:from>
    <xdr:to>
      <xdr:col>3</xdr:col>
      <xdr:colOff>323850</xdr:colOff>
      <xdr:row>2</xdr:row>
      <xdr:rowOff>185738</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9" y="190501"/>
          <a:ext cx="1943100" cy="68580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23813</xdr:colOff>
      <xdr:row>1</xdr:row>
      <xdr:rowOff>83344</xdr:rowOff>
    </xdr:from>
    <xdr:to>
      <xdr:col>3</xdr:col>
      <xdr:colOff>335757</xdr:colOff>
      <xdr:row>2</xdr:row>
      <xdr:rowOff>197644</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6" y="202407"/>
          <a:ext cx="1943100" cy="6858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11906</xdr:colOff>
      <xdr:row>1</xdr:row>
      <xdr:rowOff>71437</xdr:rowOff>
    </xdr:from>
    <xdr:to>
      <xdr:col>3</xdr:col>
      <xdr:colOff>323850</xdr:colOff>
      <xdr:row>2</xdr:row>
      <xdr:rowOff>185737</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9" y="190500"/>
          <a:ext cx="1943100" cy="68580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11906</xdr:colOff>
      <xdr:row>1</xdr:row>
      <xdr:rowOff>11906</xdr:rowOff>
    </xdr:from>
    <xdr:to>
      <xdr:col>3</xdr:col>
      <xdr:colOff>323850</xdr:colOff>
      <xdr:row>2</xdr:row>
      <xdr:rowOff>126206</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9" y="130969"/>
          <a:ext cx="1943100" cy="6858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23812</xdr:colOff>
      <xdr:row>1</xdr:row>
      <xdr:rowOff>95250</xdr:rowOff>
    </xdr:from>
    <xdr:to>
      <xdr:col>3</xdr:col>
      <xdr:colOff>335756</xdr:colOff>
      <xdr:row>2</xdr:row>
      <xdr:rowOff>209550</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14313"/>
          <a:ext cx="1943100" cy="6858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11906</xdr:colOff>
      <xdr:row>1</xdr:row>
      <xdr:rowOff>71438</xdr:rowOff>
    </xdr:from>
    <xdr:to>
      <xdr:col>3</xdr:col>
      <xdr:colOff>323850</xdr:colOff>
      <xdr:row>2</xdr:row>
      <xdr:rowOff>185738</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9" y="190501"/>
          <a:ext cx="1943100" cy="68580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23812</xdr:colOff>
      <xdr:row>1</xdr:row>
      <xdr:rowOff>95250</xdr:rowOff>
    </xdr:from>
    <xdr:to>
      <xdr:col>3</xdr:col>
      <xdr:colOff>335756</xdr:colOff>
      <xdr:row>2</xdr:row>
      <xdr:rowOff>209550</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14313"/>
          <a:ext cx="1943100" cy="6858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23812</xdr:colOff>
      <xdr:row>1</xdr:row>
      <xdr:rowOff>83343</xdr:rowOff>
    </xdr:from>
    <xdr:to>
      <xdr:col>3</xdr:col>
      <xdr:colOff>335756</xdr:colOff>
      <xdr:row>2</xdr:row>
      <xdr:rowOff>197643</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2406"/>
          <a:ext cx="1943100" cy="68580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35718</xdr:colOff>
      <xdr:row>1</xdr:row>
      <xdr:rowOff>119063</xdr:rowOff>
    </xdr:from>
    <xdr:to>
      <xdr:col>3</xdr:col>
      <xdr:colOff>347662</xdr:colOff>
      <xdr:row>2</xdr:row>
      <xdr:rowOff>233363</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1" y="238126"/>
          <a:ext cx="1943100" cy="685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11908</xdr:colOff>
      <xdr:row>1</xdr:row>
      <xdr:rowOff>59533</xdr:rowOff>
    </xdr:from>
    <xdr:to>
      <xdr:col>3</xdr:col>
      <xdr:colOff>323852</xdr:colOff>
      <xdr:row>2</xdr:row>
      <xdr:rowOff>173833</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71" y="178596"/>
          <a:ext cx="1943100" cy="685800"/>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23812</xdr:colOff>
      <xdr:row>1</xdr:row>
      <xdr:rowOff>59531</xdr:rowOff>
    </xdr:from>
    <xdr:to>
      <xdr:col>3</xdr:col>
      <xdr:colOff>335756</xdr:colOff>
      <xdr:row>2</xdr:row>
      <xdr:rowOff>173831</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78594"/>
          <a:ext cx="1943100" cy="685800"/>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23812</xdr:colOff>
      <xdr:row>1</xdr:row>
      <xdr:rowOff>59531</xdr:rowOff>
    </xdr:from>
    <xdr:to>
      <xdr:col>3</xdr:col>
      <xdr:colOff>335756</xdr:colOff>
      <xdr:row>2</xdr:row>
      <xdr:rowOff>173831</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78594"/>
          <a:ext cx="1943100" cy="685800"/>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23812</xdr:colOff>
      <xdr:row>1</xdr:row>
      <xdr:rowOff>35718</xdr:rowOff>
    </xdr:from>
    <xdr:to>
      <xdr:col>3</xdr:col>
      <xdr:colOff>335756</xdr:colOff>
      <xdr:row>2</xdr:row>
      <xdr:rowOff>150018</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54781"/>
          <a:ext cx="1943100" cy="68580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59532</xdr:colOff>
      <xdr:row>1</xdr:row>
      <xdr:rowOff>47626</xdr:rowOff>
    </xdr:from>
    <xdr:to>
      <xdr:col>3</xdr:col>
      <xdr:colOff>502445</xdr:colOff>
      <xdr:row>2</xdr:row>
      <xdr:rowOff>161926</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5" y="166689"/>
          <a:ext cx="1943100" cy="68580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81643</xdr:colOff>
      <xdr:row>1</xdr:row>
      <xdr:rowOff>95250</xdr:rowOff>
    </xdr:from>
    <xdr:to>
      <xdr:col>1</xdr:col>
      <xdr:colOff>1347107</xdr:colOff>
      <xdr:row>1</xdr:row>
      <xdr:rowOff>530679</xdr:rowOff>
    </xdr:to>
    <xdr:pic>
      <xdr:nvPicPr>
        <xdr:cNvPr id="8" name="Imagem 7"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0" y="217714"/>
          <a:ext cx="1265464" cy="435429"/>
        </a:xfrm>
        <a:prstGeom prst="rect">
          <a:avLst/>
        </a:prstGeom>
        <a:noFill/>
        <a:ln>
          <a:noFill/>
        </a:ln>
      </xdr:spPr>
    </xdr:pic>
    <xdr:clientData/>
  </xdr:twoCellAnchor>
  <xdr:twoCellAnchor editAs="oneCell">
    <xdr:from>
      <xdr:col>7</xdr:col>
      <xdr:colOff>54429</xdr:colOff>
      <xdr:row>1</xdr:row>
      <xdr:rowOff>108858</xdr:rowOff>
    </xdr:from>
    <xdr:to>
      <xdr:col>8</xdr:col>
      <xdr:colOff>95250</xdr:colOff>
      <xdr:row>1</xdr:row>
      <xdr:rowOff>544287</xdr:rowOff>
    </xdr:to>
    <xdr:pic>
      <xdr:nvPicPr>
        <xdr:cNvPr id="9" name="Imagem 8"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80322" y="231322"/>
          <a:ext cx="1265464" cy="435429"/>
        </a:xfrm>
        <a:prstGeom prst="rect">
          <a:avLst/>
        </a:prstGeom>
        <a:noFill/>
        <a:ln>
          <a:noFill/>
        </a:ln>
      </xdr:spPr>
    </xdr:pic>
    <xdr:clientData/>
  </xdr:twoCellAnchor>
  <xdr:twoCellAnchor editAs="oneCell">
    <xdr:from>
      <xdr:col>17</xdr:col>
      <xdr:colOff>97972</xdr:colOff>
      <xdr:row>1</xdr:row>
      <xdr:rowOff>97972</xdr:rowOff>
    </xdr:from>
    <xdr:to>
      <xdr:col>18</xdr:col>
      <xdr:colOff>261257</xdr:colOff>
      <xdr:row>1</xdr:row>
      <xdr:rowOff>533401</xdr:rowOff>
    </xdr:to>
    <xdr:pic>
      <xdr:nvPicPr>
        <xdr:cNvPr id="10" name="Imagem 9"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55543" y="220436"/>
          <a:ext cx="1265464" cy="435429"/>
        </a:xfrm>
        <a:prstGeom prst="rect">
          <a:avLst/>
        </a:prstGeom>
        <a:noFill/>
        <a:ln>
          <a:noFill/>
        </a:ln>
      </xdr:spPr>
    </xdr:pic>
    <xdr:clientData/>
  </xdr:twoCellAnchor>
  <xdr:twoCellAnchor editAs="oneCell">
    <xdr:from>
      <xdr:col>27</xdr:col>
      <xdr:colOff>54429</xdr:colOff>
      <xdr:row>1</xdr:row>
      <xdr:rowOff>68036</xdr:rowOff>
    </xdr:from>
    <xdr:to>
      <xdr:col>28</xdr:col>
      <xdr:colOff>312965</xdr:colOff>
      <xdr:row>1</xdr:row>
      <xdr:rowOff>503465</xdr:rowOff>
    </xdr:to>
    <xdr:pic>
      <xdr:nvPicPr>
        <xdr:cNvPr id="11" name="Imagem 10"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493358" y="190500"/>
          <a:ext cx="1265464" cy="435429"/>
        </a:xfrm>
        <a:prstGeom prst="rect">
          <a:avLst/>
        </a:prstGeom>
        <a:noFill/>
        <a:ln>
          <a:noFill/>
        </a:ln>
      </xdr:spPr>
    </xdr:pic>
    <xdr:clientData/>
  </xdr:twoCellAnchor>
  <xdr:twoCellAnchor editAs="oneCell">
    <xdr:from>
      <xdr:col>35</xdr:col>
      <xdr:colOff>54429</xdr:colOff>
      <xdr:row>1</xdr:row>
      <xdr:rowOff>68035</xdr:rowOff>
    </xdr:from>
    <xdr:to>
      <xdr:col>36</xdr:col>
      <xdr:colOff>312964</xdr:colOff>
      <xdr:row>1</xdr:row>
      <xdr:rowOff>503464</xdr:rowOff>
    </xdr:to>
    <xdr:pic>
      <xdr:nvPicPr>
        <xdr:cNvPr id="13" name="Imagem 1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28250" y="190499"/>
          <a:ext cx="1265464" cy="43542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xdr:colOff>
      <xdr:row>1</xdr:row>
      <xdr:rowOff>83343</xdr:rowOff>
    </xdr:from>
    <xdr:to>
      <xdr:col>3</xdr:col>
      <xdr:colOff>335756</xdr:colOff>
      <xdr:row>2</xdr:row>
      <xdr:rowOff>197643</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2406"/>
          <a:ext cx="1943100" cy="6858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11906</xdr:colOff>
      <xdr:row>1</xdr:row>
      <xdr:rowOff>35718</xdr:rowOff>
    </xdr:from>
    <xdr:to>
      <xdr:col>3</xdr:col>
      <xdr:colOff>323850</xdr:colOff>
      <xdr:row>2</xdr:row>
      <xdr:rowOff>150018</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9" y="154781"/>
          <a:ext cx="1943100" cy="6858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11906</xdr:colOff>
      <xdr:row>1</xdr:row>
      <xdr:rowOff>59531</xdr:rowOff>
    </xdr:from>
    <xdr:to>
      <xdr:col>3</xdr:col>
      <xdr:colOff>323850</xdr:colOff>
      <xdr:row>2</xdr:row>
      <xdr:rowOff>173831</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9" y="178594"/>
          <a:ext cx="1943100" cy="6858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11906</xdr:colOff>
      <xdr:row>1</xdr:row>
      <xdr:rowOff>83344</xdr:rowOff>
    </xdr:from>
    <xdr:to>
      <xdr:col>3</xdr:col>
      <xdr:colOff>323850</xdr:colOff>
      <xdr:row>2</xdr:row>
      <xdr:rowOff>197644</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9" y="202407"/>
          <a:ext cx="1943100" cy="6858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11906</xdr:colOff>
      <xdr:row>1</xdr:row>
      <xdr:rowOff>95250</xdr:rowOff>
    </xdr:from>
    <xdr:to>
      <xdr:col>3</xdr:col>
      <xdr:colOff>323850</xdr:colOff>
      <xdr:row>2</xdr:row>
      <xdr:rowOff>209550</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9" y="214313"/>
          <a:ext cx="1943100" cy="6858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11906</xdr:colOff>
      <xdr:row>1</xdr:row>
      <xdr:rowOff>95250</xdr:rowOff>
    </xdr:from>
    <xdr:to>
      <xdr:col>3</xdr:col>
      <xdr:colOff>323850</xdr:colOff>
      <xdr:row>2</xdr:row>
      <xdr:rowOff>209550</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9" y="214313"/>
          <a:ext cx="1943100" cy="68580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11906</xdr:colOff>
      <xdr:row>1</xdr:row>
      <xdr:rowOff>71438</xdr:rowOff>
    </xdr:from>
    <xdr:to>
      <xdr:col>3</xdr:col>
      <xdr:colOff>323850</xdr:colOff>
      <xdr:row>2</xdr:row>
      <xdr:rowOff>185738</xdr:rowOff>
    </xdr:to>
    <xdr:pic>
      <xdr:nvPicPr>
        <xdr:cNvPr id="3" name="Imagem 2" descr="logo PMJM"/>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9" y="190501"/>
          <a:ext cx="1943100" cy="6858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anceiro\c\Meus%20documentos\Obras%20da%20Construtora%20Visor\Or&#231;amentos\Ds32\Meus%20documentos\Outros\Meus%20documentos%20Visor\Prefeituras\Pref%20Mun%20Campo%20Belo\Museu%20Campo%20Belo\Planilha%20Museu%20Revis&#227;o%20Mai-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me3\C\PREFEITURA%20DO%20RIO%20DE%20JANEIRO\VILA%20RICA%20DE%20IRAJA\MEM&#211;RIA%20SMH\Composi&#231;&#245;es-Vila%20Rica\PISO%20DE%20SAIBR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Comercial\CGOM\ASS\REQUIS~1\2009\014-RI~1\RIOPEQ~1\Rio%20Pequeno_Serpen\MC-R14%20Rev0-Rio%20Pequeno%20(05_20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idor\Projetos%202\Users\user\Desktop\Obra%20Juven&#237;lia\dvec\ORG&#195;OS%20EXTERNOS\CODEVASF%20-%20FEDERAL\VARZELANDIA%20-%20SES%202012.02\VARZELANDIA%20-%20FINAL%20COMPLET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BICOS\Diversos\Paraty-%20REV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ervidor\B%20Jacare\Bacia%20Jacarepagu&#225;%20TRABALHO\Andrade\Mem&#243;ria%20de%20c&#225;lculo%20caixa%20de%20deten&#231;&#227;o%20Rio%20Viegas%20Trecho%2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rver\d\Sepre_2\DETRAN\Santa%20Luzia\Posto%20Vistoria%20Santa%20Luzia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REFEITURA%20-%20JO&#195;O%20MONLEVADE/ANO%20-2019/PROCESSOS%20-%202019/PROCESSO%20INFRA-ESTRUTURA%20BDMG%203%20MILHOES/Pavimenta&#231;&#227;o%20de%20ruas%202019/ARQUIVOS%20REVISADOS%2013-12-2019/Or&#231;amento%20Pavimenta&#231;&#227;o%20de%20ru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nepp01\servidor\Secretaria%20de%20Obras\Planilhas\Pra&#231;a%20CAT%20e%20IS\Levant%20reforma%20Pra&#231;a%20CAT%20-%20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3\Trab%20(D)%20C03\Documents%20and%20Settings\Owner\My%20Documents\z-note\RO\R_Ostras\EstrCalif\18km\SINAL\Rio%20das%20Ostras\RJ106%20AUXILIAR\Pista%20Auxiliar\Memorial%20descritiv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assinfo\projetos\Or&#231;amentos\Santa%20Marta%202004\Urbaniza&#231;&#227;o\santa%20marta%20urbanizacao%20-%20ORCAMENTO%2003.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IDOR\Comercial\DIMENSIONAL\ARQUIVOS%20DE%20TRABALHO\COMPERJ%20OR&#199;AMENTO_REV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Secretaria%20de%20Obras\Planilhas\Pra&#231;a%20CAT%20e%20IS\Levant%20revitaliz%20pra&#231;a%20-%20reforma%20Pra&#231;a%20CAT%20-%20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Secretaria%20de%20Obras\Planilhas\Pra&#231;a%20CAT%20e%20IS\Levant%20reforma%20Pra&#231;a%20CAT%20-%20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mopor02\secretaria%20de%20obras\Secretaria%20de%20Obras\Planilhas\Pra&#231;a%20CAT%20e%20IS\Levant%20reforma%20Pra&#231;a%20CAT%20-%20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Secretaria%20de%20Obras\AA%20Secretaria%202009\Planilhas%202009\Banco%20de%20Alimentos\Levant%20Gruta%20Rei%20do%20Mat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MUSEU Rev Jul-00"/>
      <sheetName val="BDI"/>
      <sheetName val="PLMUSEU Rev Mai-00 (Med)"/>
      <sheetName val="QUANTMU"/>
      <sheetName val="PLMUSEU"/>
      <sheetName val="Cálculo"/>
      <sheetName val="PLMUSEU (3)"/>
      <sheetName val="Planilha Apresent"/>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A POLIESPORTIVA"/>
      <sheetName val="RUA PROJ. B"/>
      <sheetName val="URB. BECO I"/>
      <sheetName val="SCO mai-02"/>
      <sheetName val="Dados Gerais"/>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ria 06-2004"/>
      <sheetName val="SCO0504"/>
    </sheetNames>
    <sheetDataSet>
      <sheetData sheetId="0" refreshError="1"/>
      <sheetData sheetId="1" refreshError="1">
        <row r="1">
          <cell r="A1" t="str">
            <v>AD005942</v>
          </cell>
          <cell r="B1" t="str">
            <v>AD05050050/</v>
          </cell>
          <cell r="C1" t="str">
            <v>Analise granulometrica sem sedimentacao.</v>
          </cell>
          <cell r="D1" t="str">
            <v>un</v>
          </cell>
          <cell r="E1">
            <v>70.28</v>
          </cell>
        </row>
        <row r="2">
          <cell r="A2" t="str">
            <v>AD002407</v>
          </cell>
          <cell r="B2" t="str">
            <v>AD05050053/</v>
          </cell>
          <cell r="C2" t="str">
            <v>Analise granulometrica completa em amostra de solo de acordo com a NBR7181 e NBR6457, compreendendo as fases de peneiramento e sedimentacao quando constatada a presenca de particulas finas em sua composicao.</v>
          </cell>
          <cell r="D2" t="str">
            <v>un</v>
          </cell>
          <cell r="E2">
            <v>110.93</v>
          </cell>
        </row>
        <row r="3">
          <cell r="A3" t="str">
            <v>AD002413</v>
          </cell>
          <cell r="B3" t="str">
            <v>AD05050100/</v>
          </cell>
          <cell r="C3" t="str">
            <v>Ensaio de adensamento edometrico em amostra de solo envolvendo, no minimo, 10 estagios d ecarga, inclusive um laco de descarregamento e recarregamento de acordo com as recomendacoes estabelecidas na NBR12007.</v>
          </cell>
          <cell r="D3" t="str">
            <v>un</v>
          </cell>
          <cell r="E3">
            <v>524.64</v>
          </cell>
        </row>
        <row r="4">
          <cell r="A4" t="str">
            <v>AD002414</v>
          </cell>
          <cell r="B4" t="str">
            <v>AD05050150/</v>
          </cell>
          <cell r="C4" t="str">
            <v xml:space="preserve">Ensaio de cizalhamento direto em solo com, no minimo, 3 niveis de tensao normal aplicada a amostra e com apresentacao das curvas de tensao cisalhante por deslocamento horizontal e deslocamento vertical por deslocamento horizontal, em mm, para cada um dos </v>
          </cell>
          <cell r="D4" t="str">
            <v>un</v>
          </cell>
          <cell r="E4">
            <v>479.81</v>
          </cell>
        </row>
        <row r="5">
          <cell r="A5" t="str">
            <v>AD002408</v>
          </cell>
          <cell r="B5" t="str">
            <v>AD05050200/</v>
          </cell>
          <cell r="C5" t="str">
            <v>Ensaio de laboratorio para determinacao da Densidade Real dos graos de amostra de solo de acordo com as recomendacoes de preparo descritas na NBR6457.</v>
          </cell>
          <cell r="D5" t="str">
            <v>un</v>
          </cell>
          <cell r="E5">
            <v>58.5</v>
          </cell>
        </row>
        <row r="6">
          <cell r="A6" t="str">
            <v>AD002406</v>
          </cell>
          <cell r="B6" t="str">
            <v>AD05050250/</v>
          </cell>
          <cell r="C6" t="str">
            <v>Ensaio para determinacao, em laboratorio, do Limite de Liquidez de amostra de solo fino de acordo com as recomendacoes da NBR7180 e da NBR6457.</v>
          </cell>
          <cell r="D6" t="str">
            <v>un</v>
          </cell>
          <cell r="E6">
            <v>42.55</v>
          </cell>
        </row>
        <row r="7">
          <cell r="A7" t="str">
            <v>AD002405</v>
          </cell>
          <cell r="B7" t="str">
            <v>AD05050300/</v>
          </cell>
          <cell r="C7" t="str">
            <v>Ensaio para determinacao, em laboratorio, do Limite de Plasticidade de amostra de solo fino de acordo com as recomendacoes da NBR7180 e da NBR6457.</v>
          </cell>
          <cell r="D7" t="str">
            <v>un</v>
          </cell>
          <cell r="E7">
            <v>42.55</v>
          </cell>
        </row>
        <row r="8">
          <cell r="A8" t="str">
            <v>AD002409</v>
          </cell>
          <cell r="B8" t="str">
            <v>AD05050350/</v>
          </cell>
          <cell r="C8" t="str">
            <v>Ensaio para determinacao, em laboratorio, do Peso Especifico Aparente de amostra de solo de acordo com as recomendacoes da NBR6457.</v>
          </cell>
          <cell r="D8" t="str">
            <v>un</v>
          </cell>
          <cell r="E8">
            <v>23.55</v>
          </cell>
        </row>
        <row r="9">
          <cell r="A9" t="str">
            <v>AD002411</v>
          </cell>
          <cell r="B9" t="str">
            <v>AD05050400/</v>
          </cell>
          <cell r="C9" t="str">
            <v>Ensaio de compactacao com energia Proctor Normal conforme recomendacoes da NBR7182 e NBR6457.</v>
          </cell>
          <cell r="D9" t="str">
            <v>un</v>
          </cell>
          <cell r="E9">
            <v>92.7</v>
          </cell>
        </row>
        <row r="10">
          <cell r="A10" t="str">
            <v>AD002412</v>
          </cell>
          <cell r="B10" t="str">
            <v>AD05050450/</v>
          </cell>
          <cell r="C10" t="str">
            <v>Ensaio para determinacao do Indice de Suporte California (CBR) - 3 pontos - obtido com energia Proctor Normal, atraves de, no minimo, 5 corpos de prova conforme recomendacoes da NBR9895.</v>
          </cell>
          <cell r="D10" t="str">
            <v>un</v>
          </cell>
          <cell r="E10">
            <v>427.01</v>
          </cell>
        </row>
        <row r="11">
          <cell r="A11" t="str">
            <v>AD002410</v>
          </cell>
          <cell r="B11" t="str">
            <v>AD05050500/</v>
          </cell>
          <cell r="C11" t="str">
            <v>Ensaio para determinacao, no campo, da umidade aparente do solo atraves do Metodo "speedy".</v>
          </cell>
          <cell r="D11" t="str">
            <v>un</v>
          </cell>
          <cell r="E11">
            <v>14.82</v>
          </cell>
        </row>
        <row r="12">
          <cell r="A12" t="str">
            <v>AD005952</v>
          </cell>
          <cell r="B12" t="str">
            <v>AD05050550/</v>
          </cell>
          <cell r="C12" t="str">
            <v>Ensaio para determinacao da umidade natural de amostras de solo em laboratorio.</v>
          </cell>
          <cell r="D12" t="str">
            <v>un</v>
          </cell>
          <cell r="E12">
            <v>22.03</v>
          </cell>
        </row>
        <row r="13">
          <cell r="A13" t="str">
            <v>AD002416</v>
          </cell>
          <cell r="B13" t="str">
            <v>AD05050600/</v>
          </cell>
          <cell r="C13" t="str">
            <v>Extracao e acondicionamento de amostra indeformada  de solo com pistao estacionario de 100mm e de acordo com as recomendacoes estabelecidas na NBR9820.</v>
          </cell>
          <cell r="D13" t="str">
            <v>un</v>
          </cell>
          <cell r="E13">
            <v>110.93</v>
          </cell>
        </row>
        <row r="14">
          <cell r="A14" t="str">
            <v>AD008814</v>
          </cell>
          <cell r="B14" t="str">
            <v>AD05050650A</v>
          </cell>
          <cell r="C14" t="str">
            <v>Instalacao de medidor de nivel de agua.</v>
          </cell>
          <cell r="D14" t="str">
            <v>m</v>
          </cell>
          <cell r="E14">
            <v>80.63</v>
          </cell>
        </row>
        <row r="15">
          <cell r="A15" t="str">
            <v>AD005939</v>
          </cell>
          <cell r="B15" t="str">
            <v>AD05050700/</v>
          </cell>
          <cell r="C15" t="str">
            <v>Sondagem manual com pa e picareta por metro linear ou fracao.</v>
          </cell>
          <cell r="D15" t="str">
            <v>m</v>
          </cell>
          <cell r="E15">
            <v>58.5</v>
          </cell>
        </row>
        <row r="16">
          <cell r="A16" t="str">
            <v>AD005961</v>
          </cell>
          <cell r="B16" t="str">
            <v>AD05050703/</v>
          </cell>
          <cell r="C16" t="str">
            <v>Sondagem manual com trado e cavadeira por metro linear ou fracao.</v>
          </cell>
          <cell r="D16" t="str">
            <v>m</v>
          </cell>
          <cell r="E16">
            <v>49.77</v>
          </cell>
        </row>
        <row r="17">
          <cell r="A17" t="str">
            <v>AD002415</v>
          </cell>
          <cell r="B17" t="str">
            <v>AD05050706A</v>
          </cell>
          <cell r="C17" t="str">
            <v>Sondagem de reconhecimento a trado manual com diametro de 100mm.</v>
          </cell>
          <cell r="D17" t="str">
            <v>m</v>
          </cell>
          <cell r="E17">
            <v>29.98</v>
          </cell>
        </row>
        <row r="18">
          <cell r="A18" t="str">
            <v>AD010362</v>
          </cell>
          <cell r="B18" t="str">
            <v>AD05100050/</v>
          </cell>
          <cell r="C18" t="str">
            <v>Sondagem rotativa vertical, em rocha alterada, com coroa de Widia ou similar, diametro B (60mm), inclusive deslocamento e posicionamento em cada furo.</v>
          </cell>
          <cell r="D18" t="str">
            <v>m</v>
          </cell>
          <cell r="E18">
            <v>91.3</v>
          </cell>
        </row>
        <row r="19">
          <cell r="A19" t="str">
            <v>AD010363</v>
          </cell>
          <cell r="B19" t="str">
            <v>AD05100100/</v>
          </cell>
          <cell r="C19" t="str">
            <v>Sondagem rotativa vertical, em rocha alterada, com coroa de Widia ou similar, diametro N (75mm), inclusive deslocamento e posicionamento em cada furo.</v>
          </cell>
          <cell r="D19" t="str">
            <v>m</v>
          </cell>
          <cell r="E19">
            <v>106.54</v>
          </cell>
        </row>
        <row r="20">
          <cell r="A20" t="str">
            <v>AD010360</v>
          </cell>
          <cell r="B20" t="str">
            <v>AD05100150/</v>
          </cell>
          <cell r="C20" t="str">
            <v>Sondagem rotativa vertical, em solo, com coroa de  Widia ou similar, diametro B (60mm), inclusive deslocamento e posicionamento em cada furo.</v>
          </cell>
          <cell r="D20" t="str">
            <v>m</v>
          </cell>
          <cell r="E20">
            <v>52.08</v>
          </cell>
        </row>
        <row r="21">
          <cell r="A21" t="str">
            <v>AD010361</v>
          </cell>
          <cell r="B21" t="str">
            <v>AD05100200/</v>
          </cell>
          <cell r="C21" t="str">
            <v>Sondagem rotativa vertical, em solo, com coroa de  Widia ou similar, diametro N (75mm), inclusive deslocamento e posicionamento em cada furo.</v>
          </cell>
          <cell r="D21" t="str">
            <v>m</v>
          </cell>
          <cell r="E21">
            <v>56.24</v>
          </cell>
        </row>
        <row r="22">
          <cell r="A22" t="str">
            <v>AD010374</v>
          </cell>
          <cell r="B22" t="str">
            <v>AD05150050/</v>
          </cell>
          <cell r="C22" t="str">
            <v>Sondagem rotativa com Coroa de diamante, em rocha sa, diametro HW, inclinada (qualquer inclinacao diferente da vertical), inclusive deslocamento dentro do canteiro e instalacao da sonda no furo.</v>
          </cell>
          <cell r="D22" t="str">
            <v>m</v>
          </cell>
          <cell r="E22">
            <v>400.42</v>
          </cell>
        </row>
        <row r="23">
          <cell r="A23" t="str">
            <v>AD010373</v>
          </cell>
          <cell r="B23" t="str">
            <v>AD05150100/</v>
          </cell>
          <cell r="C23" t="str">
            <v>Sondagem rotativa com Coroa de diamante, em rocha sa, diametro NW, inclinada (qualquer inclinacao diferente da vertical), inclusive deslocamento dentro do canteiro e instalacao da sonda no furo.</v>
          </cell>
          <cell r="D23" t="str">
            <v>m</v>
          </cell>
          <cell r="E23">
            <v>306.31</v>
          </cell>
        </row>
        <row r="24">
          <cell r="A24" t="str">
            <v>AD010365</v>
          </cell>
          <cell r="B24" t="str">
            <v>AD05150150/</v>
          </cell>
          <cell r="C24" t="str">
            <v>Sondagem rotativa vertical, em rocha alterada, com coroa de diamante, diametro B (60mm), inclusive deslocamento e posicionamento em cada furo.</v>
          </cell>
          <cell r="D24" t="str">
            <v>m</v>
          </cell>
          <cell r="E24">
            <v>265.8</v>
          </cell>
        </row>
        <row r="25">
          <cell r="A25" t="str">
            <v>AD010378</v>
          </cell>
          <cell r="B25" t="str">
            <v>AD05150200/</v>
          </cell>
          <cell r="C25" t="str">
            <v>Sondagem rotativa vertical, em rocha alterada, com coroa de diamante, diametro H (99mm),  inclusive deslocamento e posicionamento em cada furo.</v>
          </cell>
          <cell r="D25" t="str">
            <v>m</v>
          </cell>
          <cell r="E25">
            <v>311.89</v>
          </cell>
        </row>
        <row r="26">
          <cell r="A26" t="str">
            <v>AD010370</v>
          </cell>
          <cell r="B26" t="str">
            <v>AD05150250/</v>
          </cell>
          <cell r="C26" t="str">
            <v>Sondagem rotativa vertical, em rocha sa, com coroa de diamante, diametro B (60mm), inclusive deslocamento e posicionamento em cada furo.</v>
          </cell>
          <cell r="D26" t="str">
            <v>m</v>
          </cell>
          <cell r="E26">
            <v>244.1</v>
          </cell>
        </row>
        <row r="27">
          <cell r="A27" t="str">
            <v>AD010375</v>
          </cell>
          <cell r="B27" t="str">
            <v>AD05150300/</v>
          </cell>
          <cell r="C27" t="str">
            <v>Sondagem rotativa vertical, em rocha sa, com coroa de diamante, diametro N (75mm), inclusive deslocamento e posicionamento em cada furo.</v>
          </cell>
          <cell r="D27" t="str">
            <v>m</v>
          </cell>
          <cell r="E27">
            <v>269.24</v>
          </cell>
        </row>
        <row r="28">
          <cell r="A28" t="str">
            <v>AD010383</v>
          </cell>
          <cell r="B28" t="str">
            <v>AD05150350/</v>
          </cell>
          <cell r="C28" t="str">
            <v>Sondagem rotativa vertical, em rocha sa, com coroa de diamante, diametro N (75mm), inclusive deslocamento e posicionamento em cada furo.</v>
          </cell>
          <cell r="D28" t="str">
            <v>m</v>
          </cell>
          <cell r="E28" t="e">
            <v>#N/A</v>
          </cell>
        </row>
        <row r="29">
          <cell r="A29" t="str">
            <v>AD010379</v>
          </cell>
          <cell r="B29" t="str">
            <v>AD05150400/</v>
          </cell>
          <cell r="C29" t="str">
            <v>Sondagem rotativa vertical, em rocha sa, com coroa de diamante, diametro H (99mm), inclusive deslocamento e posicionamento em cada furo.</v>
          </cell>
          <cell r="D29" t="str">
            <v>m</v>
          </cell>
          <cell r="E29">
            <v>352.9</v>
          </cell>
        </row>
        <row r="30">
          <cell r="A30" t="str">
            <v>AD010636</v>
          </cell>
          <cell r="B30" t="str">
            <v>AD05200050/</v>
          </cell>
          <cell r="C30" t="str">
            <v>Sondagem a percurssao com diametro ate 3" com ensaio de penetracao (SPT) a cada metro, incluindo relatorio contendo classificacao tatil visual das amostras, perfis individuais dos furos, planta de localizacao e respectivas cotas das sondagens.  Inclui des</v>
          </cell>
          <cell r="D30" t="str">
            <v>m</v>
          </cell>
          <cell r="E30">
            <v>53.7</v>
          </cell>
        </row>
        <row r="31">
          <cell r="A31" t="str">
            <v>AD000032</v>
          </cell>
          <cell r="B31" t="str">
            <v>AD10050050/</v>
          </cell>
          <cell r="C31" t="str">
            <v>Marcacao de obra sem instrumento topografico, considerada a projecao horizontal da area envolvente.</v>
          </cell>
          <cell r="D31" t="str">
            <v>m2</v>
          </cell>
          <cell r="E31">
            <v>0.96</v>
          </cell>
        </row>
        <row r="32">
          <cell r="A32" t="str">
            <v>AD000033</v>
          </cell>
          <cell r="B32" t="str">
            <v>AD10100100/</v>
          </cell>
          <cell r="C32" t="str">
            <v>Locacao de obra com aparelho topografico sobre cerca de marcacao, inclusive construcao desta e sua pre-locacao e o fornecimento do material e tendo por medicao o perimetro a construir.</v>
          </cell>
          <cell r="D32" t="str">
            <v>m</v>
          </cell>
          <cell r="E32">
            <v>6.94</v>
          </cell>
        </row>
        <row r="33">
          <cell r="A33" t="str">
            <v>AD010381</v>
          </cell>
          <cell r="B33" t="str">
            <v>AD15050050/</v>
          </cell>
          <cell r="C33" t="str">
            <v>Deslocamento, entre furos, de equipamento de sondagem a percurssao, incluindo desmontagem e remontagem.</v>
          </cell>
          <cell r="D33" t="str">
            <v>un</v>
          </cell>
          <cell r="E33">
            <v>151.80000000000001</v>
          </cell>
        </row>
        <row r="34">
          <cell r="A34" t="str">
            <v>AD005106</v>
          </cell>
          <cell r="B34" t="str">
            <v>AD15100050/</v>
          </cell>
          <cell r="C34" t="str">
            <v>Carga e descarga de equipamentos pesados em carretas, exclusive o custo horario do equipamento durante a operacao.</v>
          </cell>
          <cell r="D34" t="str">
            <v>t</v>
          </cell>
          <cell r="E34">
            <v>13.54</v>
          </cell>
        </row>
        <row r="35">
          <cell r="A35" t="str">
            <v>AD000159</v>
          </cell>
          <cell r="B35" t="str">
            <v>AD15100100/</v>
          </cell>
          <cell r="C35" t="str">
            <v>Transporte de andaime suspenso, tipo leve, para pintura, inclusive ida e volta do caminhao, carga e descarga (considerar o minimo de 40unxKm, para calculo deste transporte).</v>
          </cell>
          <cell r="D35" t="str">
            <v>un.Km</v>
          </cell>
          <cell r="E35">
            <v>3.31</v>
          </cell>
        </row>
        <row r="36">
          <cell r="A36" t="str">
            <v>AD000158</v>
          </cell>
          <cell r="B36" t="str">
            <v>AD15100150/</v>
          </cell>
          <cell r="C36" t="str">
            <v>Transporte de andaime suspenso, tipo pesado, para revestimento, inclusive ida e volta do caminhao, carga e descarga (considerar o minimo de 200unxKm, para calculo deste transporte).</v>
          </cell>
          <cell r="D36" t="str">
            <v>un.Km</v>
          </cell>
          <cell r="E36">
            <v>0.67</v>
          </cell>
        </row>
        <row r="37">
          <cell r="A37" t="str">
            <v>AD000157</v>
          </cell>
          <cell r="B37" t="str">
            <v>AD15100200/</v>
          </cell>
          <cell r="C37" t="str">
            <v>Transporte de andaime tubular, considerando-se a area de projecao vertical do andaime, inclusive ida e volta do caminhao, carga e descarga (considerar o minimo de 315m2xKm, para calculo deste transporte).</v>
          </cell>
          <cell r="D37" t="str">
            <v>m2.Km</v>
          </cell>
          <cell r="E37">
            <v>0.06</v>
          </cell>
        </row>
        <row r="38">
          <cell r="A38" t="str">
            <v>AD004548</v>
          </cell>
          <cell r="B38" t="str">
            <v>AD15100250/</v>
          </cell>
          <cell r="C38" t="str">
            <v>Transporte de elevador de obras constituido por cabine aberta, com plataforma, guinchos e cabos de 16m de altura.</v>
          </cell>
          <cell r="D38" t="str">
            <v>un.Km</v>
          </cell>
          <cell r="E38">
            <v>50.27</v>
          </cell>
        </row>
        <row r="39">
          <cell r="A39" t="str">
            <v>AD005107</v>
          </cell>
          <cell r="B39" t="str">
            <v>AD15100300/</v>
          </cell>
          <cell r="C39" t="str">
            <v>Transporte de equipamentos pesados em carretas, exclusive a carga e descarga e  o custo horario dos equipamentos transportados.</v>
          </cell>
          <cell r="D39" t="str">
            <v>t.Km</v>
          </cell>
          <cell r="E39">
            <v>0.73</v>
          </cell>
        </row>
        <row r="40">
          <cell r="A40" t="str">
            <v>AD010600</v>
          </cell>
          <cell r="B40" t="str">
            <v>AD15100350/</v>
          </cell>
          <cell r="C40" t="str">
            <v>Transporte maritimo de carga de qualquer natureza, exclusive despesas de carga e descarga, no trajeto da Ilha do Governador ate a Ilha de Paqueta ou vice-versa, em embarcacao apropriada.</v>
          </cell>
          <cell r="D40" t="str">
            <v>t</v>
          </cell>
          <cell r="E40">
            <v>13.11</v>
          </cell>
        </row>
        <row r="41">
          <cell r="A41" t="str">
            <v>AD001257</v>
          </cell>
          <cell r="B41" t="str">
            <v>AD15150050B</v>
          </cell>
          <cell r="C41" t="str">
            <v>Caminhoneta, com cabine e cacamba, motor diesel de 85CV, com capacidade util de 4m3, com motorista.  Aluguel produtivo.</v>
          </cell>
          <cell r="D41" t="str">
            <v>h</v>
          </cell>
          <cell r="E41">
            <v>31.16</v>
          </cell>
        </row>
        <row r="42">
          <cell r="A42" t="str">
            <v>AD001258</v>
          </cell>
          <cell r="B42" t="str">
            <v>AD15150100A</v>
          </cell>
          <cell r="C42" t="str">
            <v>Caminhoneta, com cabine e cacamba, motor diesel de 85CV, com capacidade util de 4m3, com motorista.  Aluguel improdutivo motor funcionando.</v>
          </cell>
          <cell r="D42" t="str">
            <v>h</v>
          </cell>
          <cell r="E42">
            <v>15.93</v>
          </cell>
        </row>
        <row r="43">
          <cell r="A43" t="str">
            <v>AD001259</v>
          </cell>
          <cell r="B43" t="str">
            <v>AD15150150A</v>
          </cell>
          <cell r="C43" t="str">
            <v>Caminhoneta, com cabine e cacamba, motor diesel de 85CV, com capacidade util de 4m3, com motorista.  Aluguel improdutivo motor parado.</v>
          </cell>
          <cell r="D43" t="str">
            <v>h</v>
          </cell>
          <cell r="E43">
            <v>9.68</v>
          </cell>
        </row>
        <row r="44">
          <cell r="A44" t="str">
            <v>AD001768</v>
          </cell>
          <cell r="B44" t="str">
            <v>AD15150200/</v>
          </cell>
          <cell r="C44" t="str">
            <v>Caminhoneta de servico, capacidade para 09 passageiros ou 1t, com motorista, material de operacao e material de manutencao, com as seguintes especificacoes minimas: motor a gasolina de 53CV, modelo Standard.  Custo horario diurno (entre 05:00h e 22:00h).</v>
          </cell>
          <cell r="D44" t="str">
            <v>h</v>
          </cell>
          <cell r="E44">
            <v>17.43</v>
          </cell>
        </row>
        <row r="45">
          <cell r="A45" t="str">
            <v>AD001254</v>
          </cell>
          <cell r="B45" t="str">
            <v>AD15150250A</v>
          </cell>
          <cell r="C45" t="str">
            <v>Caminhoneta de Servico,  motor com potencia minima de 53CV, capacidade de 9 passageiros ou 1t, com motorista.  Aluguel produtivo.</v>
          </cell>
          <cell r="D45" t="str">
            <v>h</v>
          </cell>
          <cell r="E45">
            <v>29.35</v>
          </cell>
        </row>
        <row r="46">
          <cell r="A46" t="str">
            <v>AD001255</v>
          </cell>
          <cell r="B46" t="str">
            <v>AD15150300/</v>
          </cell>
          <cell r="C46" t="str">
            <v>Caminhoneta de Servico,  motor com potencia minima de 53CV, capacidade de 9 passageiros ou 1t, com motorista.  Aluguel improdutivo motor funcionando.</v>
          </cell>
          <cell r="D46" t="str">
            <v>h</v>
          </cell>
          <cell r="E46">
            <v>16</v>
          </cell>
        </row>
        <row r="47">
          <cell r="A47" t="str">
            <v>AD001256</v>
          </cell>
          <cell r="B47" t="str">
            <v>AD15150350/</v>
          </cell>
          <cell r="C47" t="str">
            <v>Caminhoneta de Servico,  motor com potencia minima de 53CV, capacidade de 9 passageiros ou 1t, com motorista.  Aluguel improdutivo motor parado.</v>
          </cell>
          <cell r="D47" t="str">
            <v>h</v>
          </cell>
          <cell r="E47">
            <v>7.14</v>
          </cell>
        </row>
        <row r="48">
          <cell r="A48" t="str">
            <v>AD018009</v>
          </cell>
          <cell r="B48" t="str">
            <v>AD15150401A</v>
          </cell>
          <cell r="C48" t="str">
            <v>Caminhoneta de Servico,  capacidade de 9 passageiros ou 1t, com motorista, material de operacao e material de manutencao, com as seguintes especificacoes minimas: motor a gasolina de 53CV, autonomia de 3000Km/mes.  Custo mensal.</v>
          </cell>
          <cell r="D48" t="str">
            <v>un.mes</v>
          </cell>
          <cell r="E48">
            <v>2223.48</v>
          </cell>
        </row>
        <row r="49">
          <cell r="A49" t="str">
            <v>AD018010</v>
          </cell>
          <cell r="B49" t="str">
            <v>AD15150403A</v>
          </cell>
          <cell r="C49" t="str">
            <v>Caminhoneta de Servico (kilometragem adicional),  capacidade para 9 passageiros ou 1t, com motorista, material de operacao e material de manutencao, com as seguintes especificacoes minimas: motor a gasolina de 53CV.  Custo do quilometro adicional.</v>
          </cell>
          <cell r="D49" t="str">
            <v>Km</v>
          </cell>
          <cell r="E49">
            <v>0.31</v>
          </cell>
        </row>
        <row r="50">
          <cell r="A50" t="str">
            <v>AD013168</v>
          </cell>
          <cell r="B50" t="str">
            <v>AD15150450A</v>
          </cell>
          <cell r="C50" t="str">
            <v>Caminhonete (Pick-up), cabine dupla e cacamba, 4 portas, 5 passageiros, marca Ford, tipo luxo, modelo Ranger XL ou similar, motor 2.5 a diesel de 115CV (112,7HP),  com ar condicionado e direcao hidraulica, com motorista, inclusive combustivel, seguro obri</v>
          </cell>
          <cell r="D50" t="str">
            <v>un.mes</v>
          </cell>
          <cell r="E50">
            <v>2849.85</v>
          </cell>
        </row>
        <row r="51">
          <cell r="A51" t="str">
            <v>AD013167</v>
          </cell>
          <cell r="B51" t="str">
            <v>AD15150500A</v>
          </cell>
          <cell r="C51" t="str">
            <v>Caminhonete (Pick-up), cabine dupla e cacamba, 4 portas, 5 passageiros, marca Ford, tipo luxo, modelo Ranger XL ou similar, motor 2.5 a diesel de 115CV (112,7HP),  com ar condicionado e direcao hidraulica, sem motorista, inclusive combustivel, seguro obri</v>
          </cell>
          <cell r="D51" t="str">
            <v>un.mes</v>
          </cell>
          <cell r="E51">
            <v>2001.45</v>
          </cell>
        </row>
        <row r="52">
          <cell r="A52" t="str">
            <v>AD001248</v>
          </cell>
          <cell r="B52" t="str">
            <v>AD15150550A</v>
          </cell>
          <cell r="C52" t="str">
            <v>Carreta para transporte pesado, com capacidade para carga util de 60/80t, motor diesel de 388CV, com motorista.  Aluguel produtivo.</v>
          </cell>
          <cell r="D52" t="str">
            <v>h</v>
          </cell>
          <cell r="E52">
            <v>146.44</v>
          </cell>
        </row>
        <row r="53">
          <cell r="A53" t="str">
            <v>AD001249</v>
          </cell>
          <cell r="B53" t="str">
            <v>AD15150600A</v>
          </cell>
          <cell r="C53" t="str">
            <v>Carreta para transporte pesado, com capacidade para carga util de 60/80t, motor diesel de 388CV, com motorista.  Aluguel improdutivo motor funcionando.</v>
          </cell>
          <cell r="D53" t="str">
            <v>h</v>
          </cell>
          <cell r="E53">
            <v>68.569999999999993</v>
          </cell>
        </row>
        <row r="54">
          <cell r="A54" t="str">
            <v>AD001250</v>
          </cell>
          <cell r="B54" t="str">
            <v>AD15150650A</v>
          </cell>
          <cell r="C54" t="str">
            <v>Carreta para transporte pesado, com capacidade para carga util de 60/80t, motor diesel de 388CV com motorista.  Aluguel improdutivo motor parado.</v>
          </cell>
          <cell r="D54" t="str">
            <v>h</v>
          </cell>
          <cell r="E54">
            <v>57.43</v>
          </cell>
        </row>
        <row r="55">
          <cell r="A55" t="str">
            <v>AD002305</v>
          </cell>
          <cell r="B55" t="str">
            <v>AD15150700A</v>
          </cell>
          <cell r="C55" t="str">
            <v>Carreta para transporte pesado, capacidade para carga de 30t, motor diesel de 333CV, com motorista.</v>
          </cell>
          <cell r="D55" t="str">
            <v>h</v>
          </cell>
          <cell r="E55">
            <v>80.83</v>
          </cell>
        </row>
        <row r="56">
          <cell r="A56" t="str">
            <v>AD013166</v>
          </cell>
          <cell r="B56" t="str">
            <v>AD15150750A</v>
          </cell>
          <cell r="C56" t="str">
            <v>Veiculo de servico, motor 1.0 a gasolina, de 69 CV (67,6 HP), com ar condicionado e direcao hidraulica, inclusive combustivel, seguro obrigatorio, lubrificacao, licenciamento, manutencao, lavagem geral, sem motorista.  Aluguel mensal.</v>
          </cell>
          <cell r="D56" t="str">
            <v>un.mes</v>
          </cell>
          <cell r="E56">
            <v>1278.17</v>
          </cell>
        </row>
        <row r="57">
          <cell r="A57" t="str">
            <v>AD004342</v>
          </cell>
          <cell r="B57" t="str">
            <v>AD40050200/</v>
          </cell>
          <cell r="C57" t="str">
            <v>Supervisor de trafego, com todo o seu EPI, colete, capa, bone, apito, (inclusive encargos sociais).</v>
          </cell>
          <cell r="D57" t="str">
            <v>h</v>
          </cell>
          <cell r="E57">
            <v>29.23</v>
          </cell>
        </row>
        <row r="58">
          <cell r="A58" t="str">
            <v>AD005359</v>
          </cell>
          <cell r="B58" t="str">
            <v>AD40050206/</v>
          </cell>
          <cell r="C58" t="str">
            <v>Tecnico em eletronica ou eletrotecnica (inclusive encargos sociais).</v>
          </cell>
          <cell r="D58" t="str">
            <v>h</v>
          </cell>
          <cell r="E58">
            <v>10.199999999999999</v>
          </cell>
        </row>
        <row r="59">
          <cell r="A59" t="str">
            <v>AD010440</v>
          </cell>
          <cell r="B59" t="str">
            <v>AD40050212/</v>
          </cell>
          <cell r="C59" t="str">
            <v>Topografo A - servicos de campo e escritorio, com responsabilidade de dirigi-los (inclusive encargos sociais).</v>
          </cell>
          <cell r="D59" t="str">
            <v>h</v>
          </cell>
          <cell r="E59">
            <v>15.43</v>
          </cell>
        </row>
        <row r="60">
          <cell r="A60" t="str">
            <v>AD000284</v>
          </cell>
          <cell r="B60" t="str">
            <v>AD40050218/</v>
          </cell>
          <cell r="C60" t="str">
            <v>Vigia (inclusive encargos sociais).</v>
          </cell>
          <cell r="D60" t="str">
            <v>h</v>
          </cell>
          <cell r="E60">
            <v>5.05</v>
          </cell>
        </row>
        <row r="61">
          <cell r="A61" t="str">
            <v>AL000748</v>
          </cell>
          <cell r="B61" t="str">
            <v>AL05050050/</v>
          </cell>
          <cell r="C61" t="str">
            <v>Alvenaria de pedra em elevacao, de uma face, feita com blocos de dimensoes aproximadas de (30x30x30)cm ate (40x40x40)cm, assentes com argamassa de cimento, saibro e areia 1:2:3, juntas simples, tendo altura ate 1,50m.</v>
          </cell>
          <cell r="D61" t="str">
            <v>m3</v>
          </cell>
          <cell r="E61">
            <v>151.82</v>
          </cell>
        </row>
        <row r="62">
          <cell r="A62" t="str">
            <v>AL000751</v>
          </cell>
          <cell r="B62" t="str">
            <v>AL05050053/</v>
          </cell>
          <cell r="C62" t="str">
            <v>Alvenaria de pedra em elevacao, de uma face, feita com blocos de  pedra-de-mao, assentes com argamassa de cimento, saibro e areia, traco 1:2:3, tendo altura ate 1,50m, sendo a espessura ate 0,35m.</v>
          </cell>
          <cell r="D62" t="str">
            <v>m3</v>
          </cell>
          <cell r="E62">
            <v>220.92</v>
          </cell>
        </row>
        <row r="63">
          <cell r="A63" t="str">
            <v>AL000749</v>
          </cell>
          <cell r="B63" t="str">
            <v>AL05050100/</v>
          </cell>
          <cell r="C63" t="str">
            <v>Alvenaria de pedra em elevacao, de uma face, feita com blocos de dimensoes aproximadas de (30x30x30)cm ate (40x40x40)cm, assentes com argamassa de cimento, saibro e areia 1:2:3, juntas simples, tendo altura ate 3m.</v>
          </cell>
          <cell r="D63" t="str">
            <v>m3</v>
          </cell>
          <cell r="E63">
            <v>237.93</v>
          </cell>
        </row>
        <row r="64">
          <cell r="A64" t="str">
            <v>AL000750</v>
          </cell>
          <cell r="B64" t="str">
            <v>AL05050103/</v>
          </cell>
          <cell r="C64" t="str">
            <v>Alvenaria de pedra seca em elevacao, de uma face, feita com blocos de dimensoes aproximadas de (30x30x30)cm ate (40x40x40)cm, ate 3m.</v>
          </cell>
          <cell r="D64" t="str">
            <v>m3</v>
          </cell>
          <cell r="E64">
            <v>99.74</v>
          </cell>
        </row>
        <row r="65">
          <cell r="A65" t="str">
            <v>AL005258</v>
          </cell>
          <cell r="B65" t="str">
            <v>AL05050150/</v>
          </cell>
          <cell r="C65" t="str">
            <v>Alvenaria de pedra em elevacao, de 2 faces, feita com blocos de pedra-de-mao, assentes com argamassa de cimento, saibro e areia no traco 1:2:3, tendo altura ate 1,50m, sendo espessura ate 0,35m.</v>
          </cell>
          <cell r="D65" t="str">
            <v>m3</v>
          </cell>
          <cell r="E65">
            <v>283.33</v>
          </cell>
        </row>
        <row r="66">
          <cell r="A66" t="str">
            <v>AL007097</v>
          </cell>
          <cell r="B66" t="str">
            <v>AL05050153/</v>
          </cell>
          <cell r="C66" t="str">
            <v>Alvenaria de pedra am elevacao, de 2 faces, feita com blocos de dimensoes aproximadas de (30x30x30)cm ate (40x40x40)cm ate 1,50m de altura.</v>
          </cell>
          <cell r="D66" t="str">
            <v>m2</v>
          </cell>
          <cell r="E66">
            <v>160.38999999999999</v>
          </cell>
        </row>
        <row r="67">
          <cell r="A67" t="str">
            <v>AL005257</v>
          </cell>
          <cell r="B67" t="str">
            <v>AL05050200/</v>
          </cell>
          <cell r="C67" t="str">
            <v>Alvenaria de pedra em elevacao, de 2 faces, feita com blocos de  pedra-de-mao, assentes com argamassa de cimento, saibro e areia no traco 1:2:3, tendo altura ate 3m, sendo espessura ate 0,35m.</v>
          </cell>
          <cell r="D67" t="str">
            <v>m3</v>
          </cell>
          <cell r="E67">
            <v>329.76</v>
          </cell>
        </row>
        <row r="68">
          <cell r="A68" t="str">
            <v>AL007096</v>
          </cell>
          <cell r="B68" t="str">
            <v>AL05050250/</v>
          </cell>
          <cell r="C68" t="str">
            <v>Junta relevo, em alvenaria de pedra em elevacao, de 1 face, feita com blocos de dimensoes aproximadas de (30x30x30)cm ate (40x40x40)cm, com argamassa de cimento, cal e areia fina, no traco 1:3:5.</v>
          </cell>
          <cell r="D68" t="str">
            <v>m2</v>
          </cell>
          <cell r="E68">
            <v>46.87</v>
          </cell>
        </row>
        <row r="69">
          <cell r="A69" t="str">
            <v>AL005216</v>
          </cell>
          <cell r="B69" t="str">
            <v>AL05100050/</v>
          </cell>
          <cell r="C69" t="str">
            <v>Alvenaria de tijolo macico (7x10x20)cm, com argamassa de cimento e saibro no traco 1:6, em paredes de meia vez (0,10m), de superficie corrida, ate 1,50m de altura, e medida pela area real.</v>
          </cell>
          <cell r="D69" t="str">
            <v>m2</v>
          </cell>
          <cell r="E69">
            <v>40.479999999999997</v>
          </cell>
        </row>
        <row r="70">
          <cell r="A70" t="str">
            <v>AL000752</v>
          </cell>
          <cell r="B70" t="str">
            <v>AL05100053/</v>
          </cell>
          <cell r="C70" t="str">
            <v>Alvenaria de tijolo macico (7x10x20)cm, com argamassa de cimento e saibro no traco 1:6, em paredes de meia vez (0,10m), de superficie corrida, ate 3m de altura, e medida pela area real.</v>
          </cell>
          <cell r="D70" t="str">
            <v>m2</v>
          </cell>
          <cell r="E70">
            <v>41.21</v>
          </cell>
        </row>
        <row r="71">
          <cell r="A71" t="str">
            <v>AL005210</v>
          </cell>
          <cell r="B71" t="str">
            <v>AL05100056/</v>
          </cell>
          <cell r="C71" t="str">
            <v>Alvenaria de tijolo macico (7x10x20)cm, com argamassa de cimento e saibro no traco 1:6, em paredes de 1 vez (0,20m), de superficie corrida, ate 3m de altura, e medida pela area real.</v>
          </cell>
          <cell r="D71" t="str">
            <v>m2</v>
          </cell>
          <cell r="E71">
            <v>80.95</v>
          </cell>
        </row>
        <row r="72">
          <cell r="A72" t="str">
            <v>AL005215</v>
          </cell>
          <cell r="B72" t="str">
            <v>AL05100059/</v>
          </cell>
          <cell r="C72" t="str">
            <v>Alvenaria de tijolo macico (7x10x20)cm, com argamassa de cimento e saibro no traco 1:6, em paredes de meia vez (0,10m), de superficie corrida, de 3m a 4,50m de altura, e medida pela area real.</v>
          </cell>
          <cell r="D72" t="str">
            <v>m2</v>
          </cell>
          <cell r="E72">
            <v>50.03</v>
          </cell>
        </row>
        <row r="73">
          <cell r="A73" t="str">
            <v>AL005217</v>
          </cell>
          <cell r="B73" t="str">
            <v>AL05100103/</v>
          </cell>
          <cell r="C73" t="str">
            <v>Alvenaria de tijolo macico (7x10x20)cm, com argamassa de cimento e saibro no traco 1:6, em paredes com vaos ou arestas, de meia vez (0,10m), de superficie corrida, ate 3m  de altura, e medida pela area real.</v>
          </cell>
          <cell r="D73" t="str">
            <v>m2</v>
          </cell>
          <cell r="E73">
            <v>44.06</v>
          </cell>
        </row>
        <row r="74">
          <cell r="A74" t="str">
            <v>AL005218</v>
          </cell>
          <cell r="B74" t="str">
            <v>AL05100106/</v>
          </cell>
          <cell r="C74" t="str">
            <v>Alvenaria de tijolo macico (7x10x20)cm, com argamassa de cimento e saibro no traco 1:6, em paredes com vaos ou arestas, de meia vez (0,10m), de superficie corrida, de 3m a 4,50m de altura, e medida pela area real.</v>
          </cell>
          <cell r="D74" t="str">
            <v>m2</v>
          </cell>
          <cell r="E74">
            <v>55.3</v>
          </cell>
        </row>
        <row r="75">
          <cell r="A75" t="str">
            <v>AL005211</v>
          </cell>
          <cell r="B75" t="str">
            <v>AL05100150/</v>
          </cell>
          <cell r="C75" t="str">
            <v>Alvenaria de tijolo macico (7x10x20)cm, com argamassa de cimento e saibro no traco 1:6, em paredes de 1 vez (0,20m), de superficie corrida, ate 1,50m de altura, e medida pela area real.</v>
          </cell>
          <cell r="D75" t="str">
            <v>m2</v>
          </cell>
          <cell r="E75">
            <v>79.849999999999994</v>
          </cell>
        </row>
        <row r="76">
          <cell r="A76" t="str">
            <v>AL005212</v>
          </cell>
          <cell r="B76" t="str">
            <v>AL05100153/</v>
          </cell>
          <cell r="C76" t="str">
            <v>Alvenaria de tijolo macico (7x10x20)cm, com argamassa de cimento e saibro no traco 1:6, em paredes com vaos ou arestas, de 1 vez (0,20m), de superficie corrida, ate 3m de altura, e medida pela area real.</v>
          </cell>
          <cell r="D76" t="str">
            <v>m2</v>
          </cell>
          <cell r="E76">
            <v>87.89</v>
          </cell>
        </row>
        <row r="77">
          <cell r="A77" t="str">
            <v>AL005214</v>
          </cell>
          <cell r="B77" t="str">
            <v>AL05100156/</v>
          </cell>
          <cell r="C77" t="str">
            <v>Alvenaria de tijolo macico (7x10x20)cm, com argamassa de cimento e saibro no traco 1:6, em paredes de 1 vez (0,20m), de superficie corrida, de 3m a 4,50m de altura, e medida pela area real.</v>
          </cell>
          <cell r="D77" t="str">
            <v>m2</v>
          </cell>
          <cell r="E77">
            <v>97.6</v>
          </cell>
        </row>
        <row r="78">
          <cell r="A78" t="str">
            <v>AL005213</v>
          </cell>
          <cell r="B78" t="str">
            <v>AL05100200/</v>
          </cell>
          <cell r="C78" t="str">
            <v>Alvenaria de tijolo macico (7x10x20)cm, com argamassa de cimento e saibro no traco 1:6, em paredes com vaos ou arestas, de 1 vez (0,20m), de superficie corrida, de 3m a 4,50m de altura, e medida pela area real.</v>
          </cell>
          <cell r="D78" t="str">
            <v>m2</v>
          </cell>
          <cell r="E78">
            <v>107.24</v>
          </cell>
        </row>
        <row r="79">
          <cell r="A79" t="str">
            <v>AL000753</v>
          </cell>
          <cell r="B79" t="str">
            <v>AL05150050/</v>
          </cell>
          <cell r="C79" t="str">
            <v>Alvenaria para caixas enterradas, ate 0,80m de profundidade, de tijolo macico (7x10x20)cm, com argamassa de cimento, saibro e areia no traco 1:2:2 e parede de meia vez.</v>
          </cell>
          <cell r="D79" t="str">
            <v>m2</v>
          </cell>
          <cell r="E79">
            <v>45.27</v>
          </cell>
        </row>
        <row r="80">
          <cell r="A80" t="str">
            <v>AL000754</v>
          </cell>
          <cell r="B80" t="str">
            <v>AL05150100/</v>
          </cell>
          <cell r="C80" t="str">
            <v>Alvenaria para caixas enterradas, ate 0,80m de profundidade, de tijolo macico (7x10x20)cm, com argamassa de cimento, saibro e areia no traco 1:2:2 e parede de 1 vez.</v>
          </cell>
          <cell r="D80" t="str">
            <v>m2</v>
          </cell>
          <cell r="E80">
            <v>91.17</v>
          </cell>
        </row>
        <row r="81">
          <cell r="A81" t="str">
            <v>AL000755</v>
          </cell>
          <cell r="B81" t="str">
            <v>AL05150103/</v>
          </cell>
          <cell r="C81" t="str">
            <v>Alvenaria para caixas enterradas, de 0,80m a 1,60m de profundidade, de tijolo macico (7x10x20)cm, com argamassa de cimento, saibro e areia no traco 1:2:2 e parede de 1 vez.</v>
          </cell>
          <cell r="D81" t="str">
            <v>m2</v>
          </cell>
          <cell r="E81">
            <v>127.58</v>
          </cell>
        </row>
        <row r="82">
          <cell r="A82" t="str">
            <v>AL000761</v>
          </cell>
          <cell r="B82" t="str">
            <v>AL05200050/</v>
          </cell>
          <cell r="C82" t="str">
            <v>Alvenaria de tijolo (10x20x20)cm,de furos redondos, com argamassa de cimento e saibro no traco 1:8, em parede de meia vez (0,10m), de superficie corrida, ate 1,50m de altura, e medida pela area real.</v>
          </cell>
          <cell r="D82" t="str">
            <v>m2</v>
          </cell>
          <cell r="E82">
            <v>18.25</v>
          </cell>
        </row>
        <row r="83">
          <cell r="A83" t="str">
            <v>AL000760</v>
          </cell>
          <cell r="B83" t="str">
            <v>AL05200053/</v>
          </cell>
          <cell r="C83" t="str">
            <v>Alvenaria de tijolo (10x20x20)cm, de furos redondos, com argamassa de cimento e saibro no traco 1:8, em parede de meia vez (0,10m), de superficie corrida, ate 3m de altura, e medida pela area real.</v>
          </cell>
          <cell r="D83" t="str">
            <v>m2</v>
          </cell>
          <cell r="E83">
            <v>18.86</v>
          </cell>
        </row>
        <row r="84">
          <cell r="A84" t="str">
            <v>AL005219</v>
          </cell>
          <cell r="B84" t="str">
            <v>AL05200056/</v>
          </cell>
          <cell r="C84" t="str">
            <v>Alvenaria de tijolo (10x20x20)cm, de furos redondos, com argamassa de cimento e saibro no traco 1:8, em paredes de meia vez (0,10m), de superficie corrida, de 3m a 4,50m de altura, e medida pela area real.</v>
          </cell>
          <cell r="D84" t="str">
            <v>m2</v>
          </cell>
          <cell r="E84">
            <v>26.51</v>
          </cell>
        </row>
        <row r="85">
          <cell r="A85" t="str">
            <v>AL000762</v>
          </cell>
          <cell r="B85" t="str">
            <v>AL05200100/</v>
          </cell>
          <cell r="C85" t="str">
            <v>Alvenaria de tijolo (10x20x20)cm, de furos redondos, com argamassa de cimento e saibro no traco 1:8, em parede com vaos ou arestas (0,10m), de superficie corrida, ate 3m de altura, e medida pela area real.</v>
          </cell>
          <cell r="D85" t="str">
            <v>m2</v>
          </cell>
          <cell r="E85">
            <v>20.9</v>
          </cell>
        </row>
        <row r="86">
          <cell r="A86" t="str">
            <v>AL005220</v>
          </cell>
          <cell r="B86" t="str">
            <v>AL05200103/</v>
          </cell>
          <cell r="C86" t="str">
            <v>Alvenaria de tijolo (10x20x20)cm, de furos redondos, com argamassa de cimento e saibro no traco 1:8, em paredes com vaos ou arestas de meia vez (0,10m), de 3m a 4,50m de altura, e medida pela area real.</v>
          </cell>
          <cell r="D86" t="str">
            <v>m2</v>
          </cell>
          <cell r="E86">
            <v>30.57</v>
          </cell>
        </row>
        <row r="87">
          <cell r="A87" t="str">
            <v>AL000767</v>
          </cell>
          <cell r="B87" t="str">
            <v>AL05200150/</v>
          </cell>
          <cell r="C87" t="str">
            <v>Alvenaria de tijolo (10x20x30)cm, de furos redondos, com argamassa de cimento e saibro no traco 1:8, em paredes de meia vez (0,10m), de superficie corrida, ate 1,50m de altura, e medida pela area real.</v>
          </cell>
          <cell r="D87" t="str">
            <v>m2</v>
          </cell>
          <cell r="E87">
            <v>14.88</v>
          </cell>
        </row>
        <row r="88">
          <cell r="A88" t="str">
            <v>AL000766</v>
          </cell>
          <cell r="B88" t="str">
            <v>AL05200153/</v>
          </cell>
          <cell r="C88" t="str">
            <v>Alvenaria de tijolo (10x20x30)cm, de furos redondos, com argamassa de cimento e saibro no traco 1:8, em paredes de meia vez (0,10m), de superficie corrida, ate 3m de altura, e medida pela area real.</v>
          </cell>
          <cell r="D88" t="str">
            <v>m2</v>
          </cell>
          <cell r="E88">
            <v>15.22</v>
          </cell>
        </row>
        <row r="89">
          <cell r="A89" t="str">
            <v>AL005225</v>
          </cell>
          <cell r="B89" t="str">
            <v>AL05200156/</v>
          </cell>
          <cell r="C89" t="str">
            <v>Alvenaria de tijolo (10x20x30)cm, de furos redondos, com argamassa de cimento e saibro no traco 1:8, em paredes de meia vez (0,10m), de superficie corrida de 3m a 4,50m de altura, e medida pela area real.</v>
          </cell>
          <cell r="D89" t="str">
            <v>m2</v>
          </cell>
          <cell r="E89">
            <v>20.57</v>
          </cell>
        </row>
        <row r="90">
          <cell r="A90" t="str">
            <v>AL000768</v>
          </cell>
          <cell r="B90" t="str">
            <v>AL05200200/</v>
          </cell>
          <cell r="C90" t="str">
            <v>Alvenaria de tijolo (10x20x30)cm, de furos redondos, com argamassa de cimento e saibro no traco 1:8, em paredes com vaos ou arestas (0,10m), de superficie corrida, ate 3m de altura, e medida pela area real.</v>
          </cell>
          <cell r="D90" t="str">
            <v>m2</v>
          </cell>
          <cell r="E90">
            <v>16.989999999999998</v>
          </cell>
        </row>
        <row r="91">
          <cell r="A91" t="str">
            <v>AL005221</v>
          </cell>
          <cell r="B91" t="str">
            <v>AL05200203/</v>
          </cell>
          <cell r="C91" t="str">
            <v>Alvenaria de tijolo (10x20x30)cm, de furos redondos, com argamassa de cimento e saibro no traco 1:8, em paredes com vaos ou arestas de meia vez (0,10m), de 3m a 4,50m de altura, e medida pela area real.</v>
          </cell>
          <cell r="D91" t="str">
            <v>m2</v>
          </cell>
          <cell r="E91">
            <v>17.670000000000002</v>
          </cell>
        </row>
        <row r="92">
          <cell r="A92" t="str">
            <v>AL000757</v>
          </cell>
          <cell r="B92" t="str">
            <v>AL05200250/</v>
          </cell>
          <cell r="C92" t="str">
            <v>Alvenaria de tijolo (10x20x20)cm, de furos redondos, com argamassa de cimento e saibro no traco 1:8, em paredes de 1 vez (0,20m), de superficie corrida, ate 1,50m de altura, e medida pela area real.</v>
          </cell>
          <cell r="D92" t="str">
            <v>m2</v>
          </cell>
          <cell r="E92">
            <v>37.19</v>
          </cell>
        </row>
        <row r="93">
          <cell r="A93" t="str">
            <v>AL000756</v>
          </cell>
          <cell r="B93" t="str">
            <v>AL05200253/</v>
          </cell>
          <cell r="C93" t="str">
            <v>Alvenaria de tijolo (10x20x20)cm, de furos redondos, com argamassa de cimento e saibro no traco 1:8, em paredes de 1 vez (0,20m), de superficie corrida, ate 3m de altura, e medida pela area real.</v>
          </cell>
          <cell r="D93" t="str">
            <v>m2</v>
          </cell>
          <cell r="E93">
            <v>38.11</v>
          </cell>
        </row>
        <row r="94">
          <cell r="A94" t="str">
            <v>AL000758</v>
          </cell>
          <cell r="B94" t="str">
            <v>AL05200300/</v>
          </cell>
          <cell r="C94" t="str">
            <v>Alvenaria de tijolo (10x20x20)cm, de furos redondos, com argamassa de cimento e saibro no traco 1:8, em parede com vaos ou arestas (0,20m), de superficie corrida, ate 3m de altura, e medida pela area real.</v>
          </cell>
          <cell r="D94" t="str">
            <v>m2</v>
          </cell>
          <cell r="E94">
            <v>42.5</v>
          </cell>
        </row>
        <row r="95">
          <cell r="A95" t="str">
            <v>AL000759</v>
          </cell>
          <cell r="B95" t="str">
            <v>AL05200303/</v>
          </cell>
          <cell r="C95" t="str">
            <v>Alvenaria de tijolo (10x20x20)cm, de furos redondos, com argamassa de cimento e saibro no traco 1:8, em parede com vaos ou arestas (0,20m), de superficie corrida, de 3m a 4,50m de altura, e medida pela area real.</v>
          </cell>
          <cell r="D95" t="str">
            <v>m2</v>
          </cell>
          <cell r="E95">
            <v>58.91</v>
          </cell>
        </row>
        <row r="96">
          <cell r="A96" t="str">
            <v>AL000764</v>
          </cell>
          <cell r="B96" t="str">
            <v>AL05200350/</v>
          </cell>
          <cell r="C96" t="str">
            <v>Alvenaria de tijolo (10x20x30)cm, de furos redondos, com argamassa de cimento e saibro no traco 1:8, em paredes de 1 vez (0,20m), de superficie corrida, ate 1,50m de altura, e medida pela area real.</v>
          </cell>
          <cell r="D96" t="str">
            <v>m2</v>
          </cell>
          <cell r="E96">
            <v>29.96</v>
          </cell>
        </row>
        <row r="97">
          <cell r="A97" t="str">
            <v>AL000763</v>
          </cell>
          <cell r="B97" t="str">
            <v>AL05200353/</v>
          </cell>
          <cell r="C97" t="str">
            <v>Alvenaria de tijolo (10x20x30)cm, de furos redondos, com argamassa de cimento e saibro no traco 1:8, em paredes de 1 vez (0,20m), de superficie corrida, ate 3m de altura, e medida pela area real.</v>
          </cell>
          <cell r="D97" t="str">
            <v>m2</v>
          </cell>
          <cell r="E97">
            <v>30.7</v>
          </cell>
        </row>
        <row r="98">
          <cell r="A98" t="str">
            <v>AL000765</v>
          </cell>
          <cell r="B98" t="str">
            <v>AL05200400/</v>
          </cell>
          <cell r="C98" t="str">
            <v>Alvenaria de tijolo (10x20x30)cm, de furos redondos, com argamassa de cimento e saibro no traco 1:8, em paredes com vaos ou arestas (0,20m), de superficie corrida, ate 3m de altura, e medida pela area real.</v>
          </cell>
          <cell r="D98" t="str">
            <v>m2</v>
          </cell>
          <cell r="E98">
            <v>33.25</v>
          </cell>
        </row>
        <row r="99">
          <cell r="A99" t="str">
            <v>AL005223</v>
          </cell>
          <cell r="B99" t="str">
            <v>AL05200450/</v>
          </cell>
          <cell r="C99" t="str">
            <v>Alvenaria de tijolo (10x20x30)cm, de furos redondos, com argamassa de cimento e saibro no traco 1:8, em paredes corridas de 1 vez (0,20m), de 3m a 4,50m de altura, e medida pela area real.</v>
          </cell>
          <cell r="D99" t="str">
            <v>m2</v>
          </cell>
          <cell r="E99">
            <v>39.81</v>
          </cell>
        </row>
        <row r="100">
          <cell r="A100" t="str">
            <v>AL005222</v>
          </cell>
          <cell r="B100" t="str">
            <v>AL05200500/</v>
          </cell>
          <cell r="C100" t="str">
            <v>Alvenaria de tijolo (10x20x30)cm, de furos redondos, com argamassa de cimento e saibro no traco 1:8, em paredes com vaos ou arestas de 1 vez (0,20m), de 3m a 4,50m de altura, e medida pela area real.</v>
          </cell>
          <cell r="D100" t="str">
            <v>m2</v>
          </cell>
          <cell r="E100">
            <v>44.77</v>
          </cell>
        </row>
        <row r="101">
          <cell r="A101" t="str">
            <v>AL007923</v>
          </cell>
          <cell r="B101" t="str">
            <v>AL05200550/</v>
          </cell>
          <cell r="C101" t="str">
            <v>Alvenaria estrutural de tijolo ceramico (14x19x29)cm, aparentes, espessura de 14cm, para superficies com vaos e arestas.  Fornecimento e assentamento.</v>
          </cell>
          <cell r="D101" t="str">
            <v>m2</v>
          </cell>
          <cell r="E101">
            <v>31.54</v>
          </cell>
        </row>
        <row r="102">
          <cell r="A102" t="str">
            <v>AL007925</v>
          </cell>
          <cell r="B102" t="str">
            <v>AL05200553A</v>
          </cell>
          <cell r="C102" t="str">
            <v>Alvenaria estrutural de tijolo ceramico tipo "L" (14x19x29)cm, aparentes, espessura de 14cm, para cintas e vergas de amarracao.  Fornecimento e assentamento.</v>
          </cell>
          <cell r="D102" t="str">
            <v>m2</v>
          </cell>
          <cell r="E102">
            <v>9.82</v>
          </cell>
        </row>
        <row r="103">
          <cell r="A103" t="str">
            <v>AL007924</v>
          </cell>
          <cell r="B103" t="str">
            <v>AL05200556/</v>
          </cell>
          <cell r="C103" t="str">
            <v>Alvenaria estrutural de tijolo ceramico tipo "U" (14x19x29)cm, aparentes, espessura de 14cm, para cintas e vergas de amarracao.  Fornecimento e assentamento.</v>
          </cell>
          <cell r="D103" t="str">
            <v>m2</v>
          </cell>
          <cell r="E103">
            <v>10.31</v>
          </cell>
        </row>
        <row r="104">
          <cell r="A104" t="str">
            <v>AL000769</v>
          </cell>
          <cell r="B104" t="str">
            <v>AL05250050/</v>
          </cell>
          <cell r="C104" t="str">
            <v>Alvenaria de blocos de concreto (10x20x40)cm, com argamassa de cimento e areia no traco 1:8, em paredes corridas de 0,10m de espessura, de superficie corrida, ate 3m de altura, e medida pela area real.</v>
          </cell>
          <cell r="D104" t="str">
            <v>m2</v>
          </cell>
          <cell r="E104">
            <v>21.2</v>
          </cell>
        </row>
        <row r="105">
          <cell r="A105" t="str">
            <v>AL000770</v>
          </cell>
          <cell r="B105" t="str">
            <v>AL05250053/</v>
          </cell>
          <cell r="C105" t="str">
            <v>Alvenaria de blocos de concreto (10x20x40)cm, com argamassa de cimento e areia no traco 1:8, em paredes corridas de 0,10m de espessura, de superficie corrida, de 3m a 4,50m de altura, e medida pela area real.</v>
          </cell>
          <cell r="D105" t="str">
            <v>m2</v>
          </cell>
          <cell r="E105">
            <v>28.75</v>
          </cell>
        </row>
        <row r="106">
          <cell r="A106" t="str">
            <v>AL005229</v>
          </cell>
          <cell r="B106" t="str">
            <v>AL05250100/</v>
          </cell>
          <cell r="C106" t="str">
            <v>Alvenaria de blocos de concreto (10x20x40)cm, com argamassa de cimento e areia, no traco 1:8, em paredes com vaos e arestas de meia vez (0,10m), ate 3m de altura, e medida pela area real.</v>
          </cell>
          <cell r="D106" t="str">
            <v>m2</v>
          </cell>
          <cell r="E106">
            <v>25.33</v>
          </cell>
        </row>
        <row r="107">
          <cell r="A107" t="str">
            <v>AL005227</v>
          </cell>
          <cell r="B107" t="str">
            <v>AL05250103/</v>
          </cell>
          <cell r="C107" t="str">
            <v>Alvenaria de blocos de concreto (10x20x40)cm, com argamassa de cimento e areia no traco 1:8, em paredes com vaos e arestas de meia vez (0,10m),de 3m a 4,50m de altura, e medida pela area real.</v>
          </cell>
          <cell r="D107" t="str">
            <v>m2</v>
          </cell>
          <cell r="E107">
            <v>31.14</v>
          </cell>
        </row>
        <row r="108">
          <cell r="A108" t="str">
            <v>AL007259</v>
          </cell>
          <cell r="B108" t="str">
            <v>AL05250200/</v>
          </cell>
          <cell r="C108" t="str">
            <v>Alvenaria de blocos de concreto celular (10x30x60)cm, assentes com argamassa de cimento, cal hidratada e areia fina no traco 1:3:5, em paredes de 10cm de espessura.</v>
          </cell>
          <cell r="D108" t="str">
            <v>m2</v>
          </cell>
          <cell r="E108">
            <v>28.2</v>
          </cell>
        </row>
        <row r="109">
          <cell r="A109" t="str">
            <v>AL007927</v>
          </cell>
          <cell r="B109" t="str">
            <v>AL05250250/</v>
          </cell>
          <cell r="C109" t="str">
            <v>Alvenaria de blocos de concreto (15x20x40)cm,  em paredes de 0,15m de espessura, utilizando argamassa de cimento e areia no traco 1:4, em volume no assentamento e enchimento de blocos, tendo altura de 1,50m medida pela area real.</v>
          </cell>
          <cell r="D109" t="str">
            <v>m2</v>
          </cell>
          <cell r="E109">
            <v>43.37</v>
          </cell>
        </row>
        <row r="110">
          <cell r="A110" t="str">
            <v>AL005482</v>
          </cell>
          <cell r="B110" t="str">
            <v>AL05250300/</v>
          </cell>
          <cell r="C110" t="str">
            <v>Alvenaria de blocos de concreto (15x20x40)cm, com argamassa de cimento e areia no traco 1:8, em paredes de 0,15m de espessura, de superficie corrida medida pela area real.</v>
          </cell>
          <cell r="D110" t="str">
            <v>m2</v>
          </cell>
          <cell r="E110">
            <v>21.98</v>
          </cell>
        </row>
        <row r="111">
          <cell r="A111" t="str">
            <v>AL008856</v>
          </cell>
          <cell r="B111" t="str">
            <v>AL05250303/</v>
          </cell>
          <cell r="C111" t="str">
            <v>Alvenaria de blocos de concreto estrutural (15x20x40)cm, com argamassa de cimento e areia no traco 1:8, em paredes com vaos de meia vez (0,15m), ate 3m de altura, e medida pela area real.</v>
          </cell>
          <cell r="D111" t="str">
            <v>m2</v>
          </cell>
          <cell r="E111">
            <v>26.31</v>
          </cell>
        </row>
        <row r="112">
          <cell r="A112" t="str">
            <v>AL000771</v>
          </cell>
          <cell r="B112" t="str">
            <v>AL05250350/</v>
          </cell>
          <cell r="C112" t="str">
            <v>Alvenaria de blocos de concreto (10x20x40)cm, com argamassa de cimento e areia no traco 1:8, em paredes corridas de 0,20m de espessura, de superficie corrida, ate 3m de altura, e medida pela area real.</v>
          </cell>
          <cell r="D112" t="str">
            <v>m2</v>
          </cell>
          <cell r="E112">
            <v>43.02</v>
          </cell>
        </row>
        <row r="113">
          <cell r="A113" t="str">
            <v>AL000773</v>
          </cell>
          <cell r="B113" t="str">
            <v>AL05250353/</v>
          </cell>
          <cell r="C113" t="str">
            <v>Alvenaria de blocos de concreto (10x20x40)cm, com argamassa de cimento e areia no traco 1:8, em paredes corridas de 0,20m de espessura, de superficie corrida, de 3m a 4,50m de altura, e medida pela area real.</v>
          </cell>
          <cell r="D113" t="str">
            <v>m2</v>
          </cell>
          <cell r="E113">
            <v>46.5</v>
          </cell>
        </row>
        <row r="114">
          <cell r="A114" t="str">
            <v>AL000772</v>
          </cell>
          <cell r="B114" t="str">
            <v>AL05250400/</v>
          </cell>
          <cell r="C114" t="str">
            <v>Alvenaria de blocos de concreto (10x20x40)cm, com argamassa de cimento e areia no traco 1:8, em paredes com vaos ou arestas de 0,20m de espessura, de superficie corrida, ate 3m de altura, e medida pela area real.</v>
          </cell>
          <cell r="D114" t="str">
            <v>m2</v>
          </cell>
          <cell r="E114">
            <v>46.58</v>
          </cell>
        </row>
        <row r="115">
          <cell r="A115" t="str">
            <v>AL000774</v>
          </cell>
          <cell r="B115" t="str">
            <v>AL05250403/</v>
          </cell>
          <cell r="C115" t="str">
            <v>Alvenaria de blocos de concreto (10x20x40)cm, com argamassa de cimento e areia no traco 1:8, em paredes com vaos ou arestas de 0,20m de espessura, de superficie corrida, de 3m a 4,50m de altura, e medida pela area real.</v>
          </cell>
          <cell r="D115" t="str">
            <v>m2</v>
          </cell>
          <cell r="E115">
            <v>51.81</v>
          </cell>
        </row>
        <row r="116">
          <cell r="A116" t="str">
            <v>AL000775</v>
          </cell>
          <cell r="B116" t="str">
            <v>AL05250450/</v>
          </cell>
          <cell r="C116" t="str">
            <v>Alvenaria de blocos de concreto (20x20x40)cm, com argamassa de cimento e areia no traco 1:6, em paredes de 0,20m de espessura, de superficie corrida, ate 3m de altura, e medida pela area real.</v>
          </cell>
          <cell r="D116" t="str">
            <v>m2</v>
          </cell>
          <cell r="E116">
            <v>29.29</v>
          </cell>
        </row>
        <row r="117">
          <cell r="A117" t="str">
            <v>AL000776</v>
          </cell>
          <cell r="B117" t="str">
            <v>AL05250453/</v>
          </cell>
          <cell r="C117" t="str">
            <v>Alvenaria de blocos de concreto (20x20x40)cm, com argamassa de cimento e areia no traco 1:6, em paredes corridas de 0,20m de espessura, de superficie corrida, de 3m a 4,50m de altura, e medida pela area real.</v>
          </cell>
          <cell r="D117" t="str">
            <v>m2</v>
          </cell>
          <cell r="E117">
            <v>33.94</v>
          </cell>
        </row>
        <row r="118">
          <cell r="A118" t="str">
            <v>AP006459</v>
          </cell>
          <cell r="B118" t="str">
            <v>AP05200403/</v>
          </cell>
          <cell r="C118" t="str">
            <v>Torneira de boia, em bronze, de pressao, de 1".  Fornecimento e colocacao.</v>
          </cell>
          <cell r="D118" t="str">
            <v>un</v>
          </cell>
          <cell r="E118">
            <v>17.98</v>
          </cell>
        </row>
        <row r="119">
          <cell r="A119" t="str">
            <v>AP006462</v>
          </cell>
          <cell r="B119" t="str">
            <v>AP05200406/</v>
          </cell>
          <cell r="C119" t="str">
            <v>Torneira de boia, em bronze, de pressao, de 1 1/4".  Fornecimento e colocacao.</v>
          </cell>
          <cell r="D119" t="str">
            <v>un</v>
          </cell>
          <cell r="E119">
            <v>42.03</v>
          </cell>
        </row>
        <row r="120">
          <cell r="A120" t="str">
            <v>AP005878</v>
          </cell>
          <cell r="B120" t="str">
            <v>AP05200409/</v>
          </cell>
          <cell r="C120" t="str">
            <v>Torneira de boia, em bronze, de pressao, de 1 1/2".  Fornecimento e colocacao.</v>
          </cell>
          <cell r="D120" t="str">
            <v>un</v>
          </cell>
          <cell r="E120">
            <v>52.45</v>
          </cell>
        </row>
        <row r="121">
          <cell r="A121" t="str">
            <v>AP006461</v>
          </cell>
          <cell r="B121" t="str">
            <v>AP05200412/</v>
          </cell>
          <cell r="C121" t="str">
            <v>Torneira de boia, em bronze, de pressao, de 2".  Fornecimento e colocacao.</v>
          </cell>
          <cell r="D121" t="str">
            <v>un</v>
          </cell>
          <cell r="E121">
            <v>61.27</v>
          </cell>
        </row>
        <row r="122">
          <cell r="A122" t="str">
            <v>AP006460</v>
          </cell>
          <cell r="B122" t="str">
            <v>AP05200415/</v>
          </cell>
          <cell r="C122" t="str">
            <v>Torneira de boia, em bronze, de pressao, de2 1/2".  Fornecimento e colocacao.</v>
          </cell>
          <cell r="D122" t="str">
            <v>un</v>
          </cell>
          <cell r="E122">
            <v>282.61</v>
          </cell>
        </row>
        <row r="123">
          <cell r="A123" t="str">
            <v>AP005575</v>
          </cell>
          <cell r="B123" t="str">
            <v>AP05200450/</v>
          </cell>
          <cell r="C123" t="str">
            <v>Torneira para filtro, 1147-A, Fabrimar ou similar.  Fornecimento.</v>
          </cell>
          <cell r="D123" t="str">
            <v>un</v>
          </cell>
          <cell r="E123">
            <v>43.8</v>
          </cell>
        </row>
        <row r="124">
          <cell r="A124" t="str">
            <v>AP005721</v>
          </cell>
          <cell r="B124" t="str">
            <v>AP05200500/</v>
          </cell>
          <cell r="C124" t="str">
            <v>Torneira para jardins, modelo 1153-38C, de 1/2", Deca ou similar.  Fornecimento.</v>
          </cell>
          <cell r="D124" t="str">
            <v>un</v>
          </cell>
          <cell r="E124">
            <v>21.5</v>
          </cell>
        </row>
        <row r="125">
          <cell r="A125" t="str">
            <v>AP005576</v>
          </cell>
          <cell r="B125" t="str">
            <v>AP05200550/</v>
          </cell>
          <cell r="C125" t="str">
            <v>Torneira para lavatorio, 1193-A, Fabrimar ou similar.  Fornecimento.</v>
          </cell>
          <cell r="D125" t="str">
            <v>un</v>
          </cell>
          <cell r="E125">
            <v>118.22</v>
          </cell>
        </row>
        <row r="126">
          <cell r="A126" t="str">
            <v>AP005772</v>
          </cell>
          <cell r="B126" t="str">
            <v>AP05200600/</v>
          </cell>
          <cell r="C126" t="str">
            <v>Torneira para pia, com arejador, 1168, tipo parede, de 1/2", Deca ou similar.  Fornecimento.</v>
          </cell>
          <cell r="D126" t="str">
            <v>un</v>
          </cell>
          <cell r="E126">
            <v>118.22</v>
          </cell>
        </row>
        <row r="127">
          <cell r="A127" t="str">
            <v>AP005574</v>
          </cell>
          <cell r="B127" t="str">
            <v>AP05200603/</v>
          </cell>
          <cell r="C127" t="str">
            <v>Torneira para pia, com arejador, 1157-C, diametro de 1/2", de 20cm, Deca ou similar.  Fornecimento.</v>
          </cell>
          <cell r="D127" t="str">
            <v>un</v>
          </cell>
          <cell r="E127">
            <v>118.22</v>
          </cell>
        </row>
        <row r="128">
          <cell r="A128" t="str">
            <v>AP005322</v>
          </cell>
          <cell r="B128" t="str">
            <v>AP05200606/</v>
          </cell>
          <cell r="C128" t="str">
            <v>Torneira para pia ou tanque, no 1158-A, de 1/2", Fabrimar ou similar.  Fornecimento.</v>
          </cell>
          <cell r="D128" t="str">
            <v>un</v>
          </cell>
          <cell r="E128">
            <v>37.979999999999997</v>
          </cell>
        </row>
        <row r="129">
          <cell r="A129" t="str">
            <v>AP001172</v>
          </cell>
          <cell r="B129" t="str">
            <v>AP05200650/</v>
          </cell>
          <cell r="C129" t="str">
            <v>Torneira de pressao, Aquarius 1193-A, de 1/2", da Fabrimar ou similar.  Fornecimento.</v>
          </cell>
          <cell r="D129" t="str">
            <v>un</v>
          </cell>
          <cell r="E129">
            <v>36.42</v>
          </cell>
        </row>
        <row r="130">
          <cell r="A130" t="str">
            <v>AP001182</v>
          </cell>
          <cell r="B130" t="str">
            <v>AP05200700/</v>
          </cell>
          <cell r="C130" t="str">
            <v>Tubo de ligacao para vaso sanitario, com anel expansor, cromado.  Fornecimento.</v>
          </cell>
          <cell r="D130" t="str">
            <v>un</v>
          </cell>
          <cell r="E130">
            <v>14.43</v>
          </cell>
        </row>
        <row r="131">
          <cell r="A131" t="str">
            <v>AP001173</v>
          </cell>
          <cell r="B131" t="str">
            <v>AP05200750/</v>
          </cell>
          <cell r="C131" t="str">
            <v>Valvula americana, de 1 1/2"x1 1/2".  Fornecimento.</v>
          </cell>
          <cell r="D131" t="str">
            <v>un</v>
          </cell>
          <cell r="E131">
            <v>34.520000000000003</v>
          </cell>
        </row>
        <row r="132">
          <cell r="A132" t="str">
            <v>AP006430</v>
          </cell>
          <cell r="B132" t="str">
            <v>AP05200753A</v>
          </cell>
          <cell r="C132" t="str">
            <v>Valvula americana, de 1 1/2"x1 1/2".  Fornecimento e colocacao.</v>
          </cell>
          <cell r="D132" t="str">
            <v>un</v>
          </cell>
          <cell r="E132">
            <v>48.72</v>
          </cell>
        </row>
        <row r="133">
          <cell r="A133" t="str">
            <v>AP001175</v>
          </cell>
          <cell r="B133" t="str">
            <v>AP05200800/</v>
          </cell>
          <cell r="C133" t="str">
            <v>Valvula para tanque, de 1 1/4"x 2 3/4".  Fornecimento.</v>
          </cell>
          <cell r="D133" t="str">
            <v>un</v>
          </cell>
          <cell r="E133">
            <v>25.03</v>
          </cell>
        </row>
        <row r="134">
          <cell r="A134" t="str">
            <v>AP001155</v>
          </cell>
          <cell r="B134" t="str">
            <v>AP05200850/</v>
          </cell>
          <cell r="C134" t="str">
            <v>Valvula de descarga, de 1 1/4", com registro integrado.  Fornecimento.</v>
          </cell>
          <cell r="D134" t="str">
            <v>un</v>
          </cell>
          <cell r="E134">
            <v>69.61</v>
          </cell>
        </row>
        <row r="135">
          <cell r="A135" t="str">
            <v>AP005771</v>
          </cell>
          <cell r="B135" t="str">
            <v>AP05200853/</v>
          </cell>
          <cell r="C135" t="str">
            <v>Valvula de descarga, silenciosa, cromada, de embutir, com registro de 1 1/4".   Fornecimento e colocacao.</v>
          </cell>
          <cell r="D135" t="str">
            <v>un</v>
          </cell>
          <cell r="E135">
            <v>83.31</v>
          </cell>
        </row>
        <row r="136">
          <cell r="A136" t="str">
            <v>AP001157</v>
          </cell>
          <cell r="B136" t="str">
            <v>AP05200856/</v>
          </cell>
          <cell r="C136" t="str">
            <v>Valvula de descarga, de 1 1/4", silenciosa, cromada, super luxo.  Fornecimento.</v>
          </cell>
          <cell r="D136" t="str">
            <v>un</v>
          </cell>
          <cell r="E136">
            <v>87.29</v>
          </cell>
        </row>
        <row r="137">
          <cell r="A137" t="str">
            <v>AP001159</v>
          </cell>
          <cell r="B137" t="str">
            <v>AP05200859/</v>
          </cell>
          <cell r="C137" t="str">
            <v>Valvula de descarga, de 1 1/4", silenciosa, cromada.  Fornecimento.</v>
          </cell>
          <cell r="D137" t="str">
            <v>un</v>
          </cell>
          <cell r="E137">
            <v>83.31</v>
          </cell>
        </row>
        <row r="138">
          <cell r="A138" t="str">
            <v>AP001154</v>
          </cell>
          <cell r="B138" t="str">
            <v>AP05200862/</v>
          </cell>
          <cell r="C138" t="str">
            <v>Valvula de descarga, de 1 1/2", com registro integrado.  Fornecimento.</v>
          </cell>
          <cell r="D138" t="str">
            <v>un</v>
          </cell>
          <cell r="E138">
            <v>70.400000000000006</v>
          </cell>
        </row>
        <row r="139">
          <cell r="A139" t="str">
            <v>AP001156</v>
          </cell>
          <cell r="B139" t="str">
            <v>AP05200865/</v>
          </cell>
          <cell r="C139" t="str">
            <v>Valvula de descarga, de 1 1/2", silenciosa, cromada, super luxo.  Fornecimento.</v>
          </cell>
          <cell r="D139" t="str">
            <v>un</v>
          </cell>
          <cell r="E139">
            <v>84.88</v>
          </cell>
        </row>
        <row r="140">
          <cell r="A140" t="str">
            <v>AP001158</v>
          </cell>
          <cell r="B140" t="str">
            <v>AP05200868/</v>
          </cell>
          <cell r="C140" t="str">
            <v>Valvula de descarga, de 1 1/2", silenciosa, cromada, luxo.  Fornecimento.</v>
          </cell>
          <cell r="D140" t="str">
            <v>un</v>
          </cell>
          <cell r="E140">
            <v>83.31</v>
          </cell>
        </row>
        <row r="141">
          <cell r="A141" t="str">
            <v>AP001160</v>
          </cell>
          <cell r="B141" t="str">
            <v>AP05200871/</v>
          </cell>
          <cell r="C141" t="str">
            <v>Valvula de descarga, silenciosa, cromada, de embutir, com registro de 1 1/2".  Fornecimento.</v>
          </cell>
          <cell r="D141" t="str">
            <v>un</v>
          </cell>
          <cell r="E141">
            <v>70.400000000000006</v>
          </cell>
        </row>
        <row r="142">
          <cell r="A142" t="str">
            <v>AP005764</v>
          </cell>
          <cell r="B142" t="str">
            <v>AP05200874/</v>
          </cell>
          <cell r="C142" t="str">
            <v>Valvula de descarga, silenciosa, cromada, de embutir, com registro de 1 1/2", Fabrimar 3600 ou similar.  Fornecimento.</v>
          </cell>
          <cell r="D142" t="str">
            <v>un</v>
          </cell>
          <cell r="E142">
            <v>70.400000000000006</v>
          </cell>
        </row>
        <row r="143">
          <cell r="A143" t="str">
            <v>AP008302</v>
          </cell>
          <cell r="B143" t="str">
            <v>AP05200900/</v>
          </cell>
          <cell r="C143" t="str">
            <v>Valvula de esfera em bronze, com diametro de 3/4", referencia 1552, Deca ou similar.  Fornecimento.</v>
          </cell>
          <cell r="D143" t="str">
            <v>un</v>
          </cell>
          <cell r="E143">
            <v>17.149999999999999</v>
          </cell>
        </row>
        <row r="144">
          <cell r="A144" t="str">
            <v>AP008300</v>
          </cell>
          <cell r="B144" t="str">
            <v>AP05200903/</v>
          </cell>
          <cell r="C144" t="str">
            <v>Valvula de esfera em bronze, com diametro de 1", referencia 1552, Deca ou similar.  Fornecimento.</v>
          </cell>
          <cell r="D144" t="str">
            <v>un</v>
          </cell>
          <cell r="E144">
            <v>24.29</v>
          </cell>
        </row>
        <row r="145">
          <cell r="A145" t="str">
            <v>AP008299</v>
          </cell>
          <cell r="B145" t="str">
            <v>AP05200906/</v>
          </cell>
          <cell r="C145" t="str">
            <v>Valvula de esfera em bronze, com diametro de 1 1/2", referencia 1552, Deca ou similar.  Fornecimento.</v>
          </cell>
          <cell r="D145" t="str">
            <v>un</v>
          </cell>
          <cell r="E145">
            <v>46.29</v>
          </cell>
        </row>
        <row r="146">
          <cell r="A146" t="str">
            <v>AP008301</v>
          </cell>
          <cell r="B146" t="str">
            <v>BP05200909/</v>
          </cell>
          <cell r="C146" t="str">
            <v>Valvula de esfera em bronze, com diametro de 1/2", referencia 1552, Deca ou similar.  Fornecimento.</v>
          </cell>
          <cell r="D146" t="str">
            <v>un</v>
          </cell>
          <cell r="E146" t="e">
            <v>#N/A</v>
          </cell>
        </row>
        <row r="147">
          <cell r="A147" t="str">
            <v>AP004470</v>
          </cell>
          <cell r="B147" t="str">
            <v>AP10050050/</v>
          </cell>
          <cell r="C147" t="str">
            <v>Aquecedor eletrico automatico de 200l.  Fornecimento e colocacao.</v>
          </cell>
          <cell r="D147" t="str">
            <v>un</v>
          </cell>
          <cell r="E147">
            <v>1973.79</v>
          </cell>
        </row>
        <row r="148">
          <cell r="A148" t="str">
            <v>AP001198</v>
          </cell>
          <cell r="B148" t="str">
            <v>AP10100050/</v>
          </cell>
          <cell r="C148" t="str">
            <v>Bebedouro eletrico tipo pressao em aco inoxidavel, modelo de pe, adulto/crianca, capacidade 80l/h.  Fornecimento.</v>
          </cell>
          <cell r="D148" t="str">
            <v>un</v>
          </cell>
          <cell r="E148">
            <v>435.96</v>
          </cell>
        </row>
        <row r="149">
          <cell r="A149" t="str">
            <v>AP004636</v>
          </cell>
          <cell r="B149" t="str">
            <v>AP10100053A</v>
          </cell>
          <cell r="C149" t="str">
            <v>Bebedouro eletrico, modelo Elege ou similar, exclusive o fornecimento do aparelho, compreendendo: 2 varas de eletroduto PVC, diametro de 3/4" com luvas, 10m de fio 2,5mm2, tomada de embutir caixa estampada, 4m de tubo de PVC 3/4", 3m de tubo de 40mm, regi</v>
          </cell>
          <cell r="D149" t="str">
            <v>un</v>
          </cell>
          <cell r="E149">
            <v>114.66</v>
          </cell>
        </row>
        <row r="150">
          <cell r="A150" t="str">
            <v>AP017939</v>
          </cell>
          <cell r="B150" t="str">
            <v>AP10100100/</v>
          </cell>
          <cell r="C150" t="str">
            <v>Bebedouro coletivo em fibra de vidro impreganado com poliester de alta resistencia, com acabamento superficial em Gel Coat em cores diversas, a ser consultada, medindo 880mm de altura x 500mm de largura x 335mm de comprimento, reservatorio 3L com de 12 li</v>
          </cell>
          <cell r="D150" t="str">
            <v>un</v>
          </cell>
          <cell r="E150">
            <v>1394</v>
          </cell>
        </row>
        <row r="151">
          <cell r="A151" t="str">
            <v>AP017940</v>
          </cell>
          <cell r="B151" t="str">
            <v>AP10100103/</v>
          </cell>
          <cell r="C151" t="str">
            <v>Bebedouro coletivo em fibra de vidro impreganado com poliester de alta resistencia, com acabamento superficial em Gel Coat nas cores branco gelo, bege e cinza, medindo 880mm de altura x 500mm de largura x 335mm de comprimento, reservatorio 3L com de 12 li</v>
          </cell>
          <cell r="D151" t="str">
            <v>un</v>
          </cell>
          <cell r="E151">
            <v>1268</v>
          </cell>
        </row>
        <row r="152">
          <cell r="A152" t="str">
            <v>AP017941</v>
          </cell>
          <cell r="B152" t="str">
            <v>AP10100106/</v>
          </cell>
          <cell r="C152" t="str">
            <v>Bebedouro coletivo em fibra de vidro impreganado com poliester de alta resistencia, com acabamento superficial em Gel Coat em cores diversas, a ser consultada, medindo 990mm de altura x 1000mm de largura x 460mm de comprimento, reservatorio 3L com de 12 l</v>
          </cell>
          <cell r="D152" t="str">
            <v>un</v>
          </cell>
          <cell r="E152">
            <v>2058</v>
          </cell>
        </row>
        <row r="153">
          <cell r="A153" t="str">
            <v>AP017942</v>
          </cell>
          <cell r="B153" t="str">
            <v>AP10100109/</v>
          </cell>
          <cell r="C153" t="str">
            <v>Bebedouro coletivo em fibra de vidro impreganado com poliester de alta resistencia, com acabamento superficial em Gel Coat nas cores branco gelo, bege e cinza, medindo 990mm de altura x 1000mm de largura x 460mm de comprimento, reservatorio 3L com de 12 l</v>
          </cell>
          <cell r="D153" t="str">
            <v>un</v>
          </cell>
          <cell r="E153">
            <v>1871</v>
          </cell>
        </row>
        <row r="154">
          <cell r="A154" t="str">
            <v>AP017943</v>
          </cell>
          <cell r="B154" t="str">
            <v>AP10100112/</v>
          </cell>
          <cell r="C154" t="str">
            <v>Bebedouro coletivo em fibra de vidro impreganado com poliester de alta resistencia, com acabamento superficial em Gel Coat em cores diversas, a ser consultada, medindo 990mm de altura x 1500mm de largura x 460mm de comprimento, reservatorio 3L com de 12 l</v>
          </cell>
          <cell r="D154" t="str">
            <v>un</v>
          </cell>
          <cell r="E154">
            <v>2364</v>
          </cell>
        </row>
        <row r="155">
          <cell r="A155" t="str">
            <v>AP017944</v>
          </cell>
          <cell r="B155" t="str">
            <v>AP10100115/</v>
          </cell>
          <cell r="C155" t="str">
            <v>Bebedouro coletivo em fibra de vidro impreganado com poliester de alta resistencia, com acabamento superficial em Gel Coat nas cores branco gelo, bege e cinza, medindo 990mm de altura x 1500mm de largura x 460mm de comprimento, reservatorio 3L com de 12 l</v>
          </cell>
          <cell r="D155" t="str">
            <v>un</v>
          </cell>
          <cell r="E155">
            <v>2148</v>
          </cell>
        </row>
        <row r="156">
          <cell r="A156" t="str">
            <v>AP004672</v>
          </cell>
          <cell r="B156" t="str">
            <v>AP10150050/</v>
          </cell>
          <cell r="C156" t="str">
            <v>Chuveiro eletrico, Lorenzetti ou similar, automatico, 110/220V.  Fornecimento.</v>
          </cell>
          <cell r="D156" t="str">
            <v>un</v>
          </cell>
          <cell r="E156">
            <v>17</v>
          </cell>
        </row>
        <row r="157">
          <cell r="A157" t="str">
            <v>AP005324</v>
          </cell>
          <cell r="B157" t="str">
            <v>AP10150100/</v>
          </cell>
          <cell r="C157" t="str">
            <v>Chuveiro eletrico, automatico, maxi-ducha, com braco cromado de 1/2", 110/220V e 1 registro  de pressao de 3/4".  Fornecimento.</v>
          </cell>
          <cell r="D157" t="str">
            <v>un</v>
          </cell>
          <cell r="E157">
            <v>49.06</v>
          </cell>
        </row>
        <row r="158">
          <cell r="A158" t="str">
            <v>AP005896</v>
          </cell>
          <cell r="B158" t="str">
            <v>AP10150150/</v>
          </cell>
          <cell r="C158" t="str">
            <v>Fornecimento de braco cromado de 1/2", para chuveiro eletrico.</v>
          </cell>
          <cell r="D158" t="str">
            <v>un</v>
          </cell>
          <cell r="E158">
            <v>4.42</v>
          </cell>
        </row>
        <row r="159">
          <cell r="A159" t="str">
            <v>AP008180</v>
          </cell>
          <cell r="B159" t="str">
            <v>AP10200050/</v>
          </cell>
          <cell r="C159" t="str">
            <v>Ar condicionado Consul ou similar, de 7500BTUS.  Fornecimento.</v>
          </cell>
          <cell r="D159" t="str">
            <v>un</v>
          </cell>
          <cell r="E159">
            <v>586.5</v>
          </cell>
        </row>
        <row r="160">
          <cell r="A160" t="str">
            <v>AP008811</v>
          </cell>
          <cell r="B160" t="str">
            <v>AP10200059/</v>
          </cell>
          <cell r="C160" t="str">
            <v>Ar condicionado para colocacao em parede, 21000BTUS.  Fornecimento.</v>
          </cell>
          <cell r="D160" t="str">
            <v>un</v>
          </cell>
          <cell r="E160">
            <v>1803</v>
          </cell>
        </row>
        <row r="161">
          <cell r="A161" t="str">
            <v>AP007428</v>
          </cell>
          <cell r="B161" t="str">
            <v>AP10250050/</v>
          </cell>
          <cell r="C161" t="str">
            <v>Exaustor axial de parede com diametro de 800mm, vazao de 22000m3/h, pressao de 5mmca e motor de 1,5HP de 6 polos/220V.</v>
          </cell>
          <cell r="D161" t="str">
            <v>un</v>
          </cell>
          <cell r="E161">
            <v>995</v>
          </cell>
        </row>
        <row r="162">
          <cell r="A162" t="str">
            <v>AP008178</v>
          </cell>
          <cell r="B162" t="str">
            <v>AP10250100/</v>
          </cell>
          <cell r="C162" t="str">
            <v>Exaustor eolico de 24", para fixacao em telhados.  Fornecimento.</v>
          </cell>
          <cell r="D162" t="str">
            <v>un</v>
          </cell>
          <cell r="E162">
            <v>205</v>
          </cell>
        </row>
        <row r="163">
          <cell r="A163" t="str">
            <v>AP018070</v>
          </cell>
          <cell r="B163" t="str">
            <v>AP10250151/</v>
          </cell>
          <cell r="C163" t="e">
            <v>#N/A</v>
          </cell>
          <cell r="D163" t="e">
            <v>#N/A</v>
          </cell>
          <cell r="E163">
            <v>182.13</v>
          </cell>
        </row>
        <row r="164">
          <cell r="A164" t="str">
            <v>AP007786</v>
          </cell>
          <cell r="B164" t="str">
            <v>AP10300050/</v>
          </cell>
          <cell r="C164" t="str">
            <v>Torneira eletrica 110/220V.  Fornecimento e colocacao.</v>
          </cell>
          <cell r="D164" t="str">
            <v>un</v>
          </cell>
          <cell r="E164">
            <v>50.21</v>
          </cell>
        </row>
        <row r="165">
          <cell r="A165" t="str">
            <v>AP007785</v>
          </cell>
          <cell r="B165" t="str">
            <v>AP10300059/</v>
          </cell>
          <cell r="C165" t="str">
            <v>Torneira fotoeletrica.  Fornecimento e colocacao.</v>
          </cell>
          <cell r="D165" t="str">
            <v>un</v>
          </cell>
          <cell r="E165">
            <v>381.34</v>
          </cell>
        </row>
        <row r="166">
          <cell r="A166" t="str">
            <v>AP005236</v>
          </cell>
          <cell r="B166" t="str">
            <v>AP10350050/</v>
          </cell>
          <cell r="C166" t="str">
            <v>Ventilador de teto Ventaco ou similar, com chave para ventilacao e exaustao e pas em aco pintado.  Fornecimento e colocacao.</v>
          </cell>
          <cell r="D166" t="str">
            <v>un</v>
          </cell>
          <cell r="E166">
            <v>102.02</v>
          </cell>
        </row>
        <row r="167">
          <cell r="A167" t="str">
            <v>AP007416</v>
          </cell>
          <cell r="B167" t="str">
            <v>AP10350100/</v>
          </cell>
          <cell r="C167" t="str">
            <v>Ventilador de parede com diametro de 400mm, vazao de 5000m3/h, pressao de 5mmca e motor de 0,33HP de 4 polos/220V.  Fornecimento e colocacao.</v>
          </cell>
          <cell r="D167" t="str">
            <v>un</v>
          </cell>
          <cell r="E167">
            <v>470</v>
          </cell>
        </row>
        <row r="168">
          <cell r="A168" t="str">
            <v>AP009717</v>
          </cell>
          <cell r="B168" t="str">
            <v>AP10350150/</v>
          </cell>
          <cell r="C168" t="str">
            <v>Ventilador de parede tipo comercial oscilante VP20, diametro de 20", motor de 270W, rotacao de 1500RPM, vazao de 280m3/min., monofasico de 110/220V, da Viva Vento ou similar.  Fornecimento.</v>
          </cell>
          <cell r="D168" t="str">
            <v>un</v>
          </cell>
          <cell r="E168">
            <v>143.5</v>
          </cell>
        </row>
        <row r="169">
          <cell r="A169" t="str">
            <v>AP009716</v>
          </cell>
          <cell r="B169" t="str">
            <v>AP10350200/</v>
          </cell>
          <cell r="C169" t="str">
            <v>Ventilador de parede tipo industrial oscilante Veneza Plus V2, diametro de 24", motor de 1/8HP, rotacao de 1500RPM (com 3 velocidades), vazao de 380m3/min., monofasico de 110/220V, da Solaster ou similar.  Fornecimento.</v>
          </cell>
          <cell r="D169" t="str">
            <v>un</v>
          </cell>
          <cell r="E169">
            <v>198.8</v>
          </cell>
        </row>
        <row r="170">
          <cell r="A170" t="str">
            <v>AP008693</v>
          </cell>
          <cell r="B170" t="str">
            <v>AP10990050/</v>
          </cell>
          <cell r="C170" t="str">
            <v>Display em led's (diodos emissores de luz), com area para digitos de (80x914)mm, na cor vermelha, caracter de 76mm, dimensoes externas de (134x1036)mm, numero de caracteres: 14/16, outdoor, modelo SSM-314/Superlight ou similar.  Fornecimento.</v>
          </cell>
          <cell r="D170" t="str">
            <v>un</v>
          </cell>
          <cell r="E170">
            <v>1676.28</v>
          </cell>
        </row>
        <row r="171">
          <cell r="A171" t="str">
            <v>AP006758</v>
          </cell>
          <cell r="B171" t="str">
            <v>AP10990100/</v>
          </cell>
          <cell r="C171" t="str">
            <v>Lanterna de seguranca tipo giratoria, para Camara Escura, com filtro vermelho, tipo Kodak 6B ou similar, em estrutura de aco pintado.  Fornecimento.</v>
          </cell>
          <cell r="D171" t="str">
            <v>un</v>
          </cell>
          <cell r="E171">
            <v>191.95</v>
          </cell>
        </row>
        <row r="172">
          <cell r="A172" t="str">
            <v>AP006759</v>
          </cell>
          <cell r="B172" t="str">
            <v>AP10990150/</v>
          </cell>
          <cell r="C172" t="str">
            <v>Prisma bicolor de sinalizacao para portas de salas de Raio X.  Fornecimento e instalacao.</v>
          </cell>
          <cell r="D172" t="str">
            <v>un</v>
          </cell>
          <cell r="E172">
            <v>165</v>
          </cell>
        </row>
        <row r="173">
          <cell r="A173" t="str">
            <v>AP008817</v>
          </cell>
          <cell r="B173" t="str">
            <v>AP15050050/</v>
          </cell>
          <cell r="C173" t="str">
            <v>Fogao industrial Merinox Fog 430 ou similar, em aco carbono pintado, de 4 bocas com grelha em ferro fundido de (30x30)cm, provido de 2 queimadores simples e 2 queimadores duplos e estrado paneleiro inferor, nas medidas de (76x86x85)cm.  Fornecimento.</v>
          </cell>
          <cell r="D173" t="str">
            <v>un</v>
          </cell>
          <cell r="E173">
            <v>451.47</v>
          </cell>
        </row>
        <row r="174">
          <cell r="A174" t="str">
            <v>AP008818</v>
          </cell>
          <cell r="B174" t="str">
            <v>AP15050100/</v>
          </cell>
          <cell r="C174" t="str">
            <v>Fogao industrial a gas Merinox Fog 630 ou similar, em aco carbono pintado, de 6 bocas com grelha em ferro fundido de (30x30)cm, provido de 3 queimadores simples e 3 queimadores duplos e estrado paneleiro inferior.  Fornecimento.</v>
          </cell>
          <cell r="D174" t="str">
            <v>un</v>
          </cell>
          <cell r="E174">
            <v>709.48</v>
          </cell>
        </row>
        <row r="175">
          <cell r="A175" t="str">
            <v>AP008833</v>
          </cell>
          <cell r="B175" t="str">
            <v>AP15050150/</v>
          </cell>
          <cell r="C175" t="str">
            <v>Fogao industrial de 6 bocas com forno.  Fornecimento.</v>
          </cell>
          <cell r="D175" t="str">
            <v>un</v>
          </cell>
          <cell r="E175">
            <v>769</v>
          </cell>
        </row>
        <row r="176">
          <cell r="A176" t="str">
            <v>AP017507</v>
          </cell>
          <cell r="B176" t="str">
            <v>AP20050050/</v>
          </cell>
          <cell r="C176" t="str">
            <v xml:space="preserve">Elevador especial para cadeira de rodas, modelo EL-2913 da montele ou similar, capacidade de 210Kg, velocidade 15m/min, 2 paradas, percurso de 6,60m, comando automatico simples em todas as paradas, com 2 portas por andar, abertura do mesmo lado tipo eixo </v>
          </cell>
          <cell r="D176" t="str">
            <v>un</v>
          </cell>
          <cell r="E176">
            <v>31560</v>
          </cell>
        </row>
        <row r="177">
          <cell r="A177" t="str">
            <v>AP009298</v>
          </cell>
          <cell r="B177" t="str">
            <v>AP20050100/</v>
          </cell>
          <cell r="C177" t="str">
            <v xml:space="preserve">Elevador hidraulico, marca Otis ou similar com capacidade para 6 pessoas, 420Kg, velocidade de 0,75m/s, paradas 2 (1 a 2), com motor de corrente alternada, 2 velocidades, tensao de iluminacao de 110V, motriz de 220V, frequencia de 60Hz, maquina de tracao </v>
          </cell>
          <cell r="D177" t="str">
            <v>un</v>
          </cell>
          <cell r="E177">
            <v>182002.68</v>
          </cell>
        </row>
        <row r="178">
          <cell r="A178" t="str">
            <v>AP006512</v>
          </cell>
          <cell r="B178" t="str">
            <v>AP20050150/</v>
          </cell>
          <cell r="C178" t="str">
            <v>Elevador hidraulico, marca Atlas Vilares ou similar com capacidade para 8 pessoas, 560Kg, velocidade de 0,53m/s, percurso 11,3m, paradas 4 (T1 a 3), com motor trifasico de 220V, 60Hz, sistema hidraulico com transmissao forca motriz atraves de oleo sobre p</v>
          </cell>
          <cell r="D178" t="str">
            <v>un</v>
          </cell>
          <cell r="E178">
            <v>204951.11</v>
          </cell>
        </row>
        <row r="179">
          <cell r="A179" t="str">
            <v>BP010605</v>
          </cell>
          <cell r="B179" t="str">
            <v>BP15050050/</v>
          </cell>
          <cell r="C179" t="str">
            <v>Corte mecanico com maquina fresadora em concreto asfaltico, com espessura ate 5cm, em zona urbana com interferencias, inclusive coleta de material fresado em caminhao basculante, exclusive transporte do material para fora do canteiro de obra.</v>
          </cell>
          <cell r="D179" t="str">
            <v>m2</v>
          </cell>
          <cell r="E179">
            <v>1.33</v>
          </cell>
        </row>
        <row r="180">
          <cell r="A180" t="str">
            <v>BP017588</v>
          </cell>
          <cell r="B180" t="str">
            <v>BP15050060/</v>
          </cell>
          <cell r="C180" t="str">
            <v>Corte mecanico com fresadora a frio em concreto asfaltico, em zona urbana com interferencias, inclusive coleta do material em caminhao basculante, exclusive transporte do material.</v>
          </cell>
          <cell r="D180" t="str">
            <v>m3</v>
          </cell>
          <cell r="E180">
            <v>49.93</v>
          </cell>
        </row>
        <row r="181">
          <cell r="A181" t="str">
            <v>BP010301</v>
          </cell>
          <cell r="B181" t="str">
            <v>BP15050100/</v>
          </cell>
          <cell r="C181" t="str">
            <v>Reciclagem de CBUQ em espuma asfaltica com espessura ate 12cm, em area urbana, trabalho diurno, executado em 1/2 pista (faixa ate 5,50m), com adicao de cap-20, cimento portland e agua.</v>
          </cell>
          <cell r="D181" t="str">
            <v>m3</v>
          </cell>
          <cell r="E181">
            <v>242.92</v>
          </cell>
        </row>
        <row r="182">
          <cell r="A182" t="str">
            <v>BP016014</v>
          </cell>
          <cell r="B182" t="str">
            <v>BP20050050/</v>
          </cell>
          <cell r="C182" t="str">
            <v>Meio-fio em granito, com secao de (20x25)cm, formato de paralelogramo com angulo de 83o, superficies sem polimento com chanfro de 1cm na parte superior, em uma das faces.  Fornecimento e assentamento.</v>
          </cell>
          <cell r="D182" t="str">
            <v>m</v>
          </cell>
          <cell r="E182">
            <v>37.979999999999997</v>
          </cell>
        </row>
        <row r="183">
          <cell r="A183" t="str">
            <v>BP000456</v>
          </cell>
          <cell r="B183" t="str">
            <v>BP20050053/</v>
          </cell>
          <cell r="C183" t="str">
            <v>Meio-fio reto de granito, altura de 0,35m, apicoado comum, fornecimento e assentamento com rejuntamento de argamassa de cimento e areia no traco 1:3:5.</v>
          </cell>
          <cell r="D183" t="str">
            <v>m</v>
          </cell>
          <cell r="E183">
            <v>32.58</v>
          </cell>
        </row>
        <row r="184">
          <cell r="A184" t="str">
            <v>BP000457</v>
          </cell>
          <cell r="B184" t="str">
            <v>BP20050100/</v>
          </cell>
          <cell r="C184" t="str">
            <v>Travessao ou tento de granito, fornecimento e assentamento com rejuntamento de argamassa de cimento e areia no traco 1:3,5.</v>
          </cell>
          <cell r="D184" t="str">
            <v>m</v>
          </cell>
          <cell r="E184">
            <v>14.86</v>
          </cell>
        </row>
        <row r="185">
          <cell r="A185" t="str">
            <v>BP000539</v>
          </cell>
          <cell r="B185" t="str">
            <v>BP20100050/</v>
          </cell>
          <cell r="C185" t="str">
            <v>Cordoes de concreto simples, com seccao de (6x25)cm, moldados no local, inclusive escavacao e reaterro.</v>
          </cell>
          <cell r="D185" t="str">
            <v>m</v>
          </cell>
          <cell r="E185">
            <v>8.59</v>
          </cell>
        </row>
        <row r="186">
          <cell r="A186" t="str">
            <v>BP000538</v>
          </cell>
          <cell r="B186" t="str">
            <v>BP20100053/</v>
          </cell>
          <cell r="C186" t="str">
            <v>Cordoes de concreto simples, com seccao de (10x25)cm, moldados no local, inclusive escavacao e reaterro.</v>
          </cell>
          <cell r="D186" t="str">
            <v>m</v>
          </cell>
          <cell r="E186">
            <v>16.23</v>
          </cell>
        </row>
        <row r="187">
          <cell r="A187" t="str">
            <v>BP000478</v>
          </cell>
          <cell r="B187" t="str">
            <v>BP20100100/</v>
          </cell>
          <cell r="C187" t="str">
            <v>Meio-fio de concreto simples (fck=13,5MPa), moldado no local, tipo DER-RJ, medindo 0,15m na base e com altura de 0,30m, rejuntamento com argamassa de cimento e areia no traco 1:3,5, com fornecimento de todos os materiais, escavacao e reaterro.</v>
          </cell>
          <cell r="D187" t="str">
            <v>m</v>
          </cell>
          <cell r="E187">
            <v>23.8</v>
          </cell>
        </row>
        <row r="188">
          <cell r="A188" t="str">
            <v>BP000475</v>
          </cell>
          <cell r="B188" t="str">
            <v>BP20100150/</v>
          </cell>
          <cell r="C188" t="str">
            <v>Meio-fio reto de concreto simples (fck=15MPa), moldado no local, tipo DER-RJ, medindo 0,15m na base e com altura de 0,45m, rejuntamento com argamassa de cimento e areia no traco 1:3,5, com fornecimento de todos os materiais, escavacao e reaterro.</v>
          </cell>
          <cell r="D188" t="str">
            <v>m</v>
          </cell>
          <cell r="E188">
            <v>34.86</v>
          </cell>
        </row>
        <row r="189">
          <cell r="A189" t="str">
            <v>BP004577</v>
          </cell>
          <cell r="B189" t="str">
            <v>BP20100200/</v>
          </cell>
          <cell r="C189" t="str">
            <v>Meio-fio curvo de concreto simples (fck=13,5MPa), moldado no local, tipo DER-RJ, medindo 0,15m na base e com altura de 0,30m, rejuntamento com argamassa de cimento e areia no traco 1:3,5; com fornecimento de todos os materiais, escavacao e reaterro.</v>
          </cell>
          <cell r="D189" t="str">
            <v>m</v>
          </cell>
          <cell r="E189">
            <v>23.67</v>
          </cell>
        </row>
        <row r="190">
          <cell r="A190" t="str">
            <v>BP000476</v>
          </cell>
          <cell r="B190" t="str">
            <v>BP20100250/</v>
          </cell>
          <cell r="C190" t="str">
            <v>Meio-fio curvo de concreto simples (fck=15MPa), moldado no local, tipo DER-RJ, medindo 0,15m na base e com altura de 0,45m, rejuntamento com argamassa de cimento e areia no traco 1:3:5, com fornecimento de todos os materiais, escavacao e reaterro.</v>
          </cell>
          <cell r="D190" t="str">
            <v>m</v>
          </cell>
          <cell r="E190">
            <v>38.35</v>
          </cell>
        </row>
        <row r="191">
          <cell r="A191" t="str">
            <v>BP000481</v>
          </cell>
          <cell r="B191" t="str">
            <v>BP20150050/</v>
          </cell>
          <cell r="C191" t="str">
            <v>Sarjeta e meio-fio conjugados, de concreto simples (fck=15MPa), moldado no local, tipo      DER-RJ, medindo 0,45m de base e com altura de 0,30m, rejuntamento de argamassa de cimento e areia no traco 1:3:5; com fornecimento de todos os materiais.</v>
          </cell>
          <cell r="D191" t="str">
            <v>m</v>
          </cell>
          <cell r="E191">
            <v>35.11</v>
          </cell>
        </row>
        <row r="192">
          <cell r="A192" t="str">
            <v>BP009602</v>
          </cell>
          <cell r="B192" t="str">
            <v>BP20150053/</v>
          </cell>
          <cell r="C192" t="str">
            <v>Sarjeta e meio-fio conjugados, de concreto simples (fck=35MPa), moldado no local, tipo DER-RJ, medindo 0,45m de base e com altura de 0,30m, rejuntamento de argamassa de cimento e areia no traco 1:3:5; com fornecimento de todos os materiais.</v>
          </cell>
          <cell r="D192" t="str">
            <v>m</v>
          </cell>
          <cell r="E192">
            <v>37.9</v>
          </cell>
        </row>
        <row r="193">
          <cell r="A193" t="str">
            <v>BP009603</v>
          </cell>
          <cell r="B193" t="str">
            <v>BP20150056/</v>
          </cell>
          <cell r="C193" t="str">
            <v>Sarjeta e meio-fio conjugados, de concreto colorido simples (fck=35MPa), moldado no local, tipo DER-RJ, medindo 0,45m de base e com altura de 0,30m, rejuntamento de argamassa de cimento e areia no traco 1:3:5; com fornecimento de todos os materiais.</v>
          </cell>
          <cell r="D193" t="str">
            <v>m</v>
          </cell>
          <cell r="E193">
            <v>45.33</v>
          </cell>
        </row>
        <row r="194">
          <cell r="A194" t="str">
            <v>BP000480</v>
          </cell>
          <cell r="B194" t="str">
            <v>BP20150059/</v>
          </cell>
          <cell r="C194" t="str">
            <v>Sarjeta e meio-fio conjugados, de concreto simples (fck=15MPa), moldado no local, tipo      DER-RJ, medindo 0,65m de base e com altura de 0,30m, rejuntamento de argamassa de cimento e areia no traco 1:3:5; com fornecimento de todos os materiais.</v>
          </cell>
          <cell r="D194" t="str">
            <v>m</v>
          </cell>
          <cell r="E194">
            <v>44.96</v>
          </cell>
        </row>
        <row r="195">
          <cell r="A195" t="str">
            <v>BP017815</v>
          </cell>
          <cell r="B195" t="str">
            <v>BP20200050/</v>
          </cell>
          <cell r="C195" t="str">
            <v>Meio-fio de concreto pre-moldado (fck=15MPa), medindo 0,15m na base e com altura de 0,30m, rejuntamento com argamassa de cimento e areia no traco 1:3,5, com fornecimento de todos os materiais, escavacao e reaterro.</v>
          </cell>
          <cell r="D195" t="str">
            <v>m</v>
          </cell>
          <cell r="E195">
            <v>15.63</v>
          </cell>
        </row>
        <row r="196">
          <cell r="A196" t="str">
            <v>BP017814</v>
          </cell>
          <cell r="B196" t="str">
            <v>BP20200053/</v>
          </cell>
          <cell r="C196" t="str">
            <v>Meio-fio de concreto pre-moldado (fck=15MPa), medindo 0,15m na base e com altura de 0,45m, rejuntamento com argamassa de cimento e areia no traco 1:3,5, com fornecimento de todos os materiais, escavacao e reaterro.</v>
          </cell>
          <cell r="D196" t="str">
            <v>m</v>
          </cell>
          <cell r="E196">
            <v>22.75</v>
          </cell>
        </row>
        <row r="197">
          <cell r="A197" t="str">
            <v>BP017816</v>
          </cell>
          <cell r="B197" t="str">
            <v>BP20200100/</v>
          </cell>
          <cell r="C197" t="str">
            <v>Sarjeta e meio-fio conjugados, de concreto pre-moldado (fck=15MPa), medindo 0,45m na base e com altura de 0,30m, rejuntamento com argamassa de cimento e areia no traco 1:3,5; com fornecimento de todos os materiais.</v>
          </cell>
          <cell r="D197" t="str">
            <v>m</v>
          </cell>
          <cell r="E197">
            <v>23.63</v>
          </cell>
        </row>
        <row r="198">
          <cell r="A198" t="str">
            <v>BP004588</v>
          </cell>
          <cell r="B198" t="str">
            <v>BP20200103/</v>
          </cell>
          <cell r="C198" t="str">
            <v>Sarjeta e meio-fio conjugados, de concreto pre-moldado (fck=15MPa), moldado no local, tipo DER-RJ, medindo 0,65m na base e com altura de 0,30m, rejuntamento com argamassa de cimento e areia no traco 1:3,5; com fornecimento de todos os materiais.</v>
          </cell>
          <cell r="D198" t="str">
            <v>m</v>
          </cell>
          <cell r="E198">
            <v>23.67</v>
          </cell>
        </row>
        <row r="199">
          <cell r="A199" t="str">
            <v>BP005067</v>
          </cell>
          <cell r="B199" t="str">
            <v>BP20250050/</v>
          </cell>
          <cell r="C199" t="str">
            <v>Guia de concreto armado, destinado ao encunhamento de pavimentacao em paralelos, em logradouro com declividade do greide maior que 18%, de secao (0,15x0,40)m, assentado transversalmente ao eixo da via.  Fornecimento e colocacao.</v>
          </cell>
          <cell r="D199" t="str">
            <v>m</v>
          </cell>
          <cell r="E199">
            <v>77.94</v>
          </cell>
        </row>
        <row r="200">
          <cell r="A200" t="str">
            <v>BP002428</v>
          </cell>
          <cell r="B200" t="str">
            <v>BP20250100/</v>
          </cell>
          <cell r="C200" t="str">
            <v>Sarjeta-guia de paralelepipedo (1 fiada), assente sobre base de concreto (fck=11MPa); inclusive esta, rejuntamento de argamassa de cimento e areia (traco 1:3), para pavimentacao betuminosa.</v>
          </cell>
          <cell r="D200" t="str">
            <v>m</v>
          </cell>
          <cell r="E200">
            <v>10.53</v>
          </cell>
        </row>
        <row r="201">
          <cell r="A201" t="str">
            <v>BP000454</v>
          </cell>
          <cell r="B201" t="str">
            <v>BP20300050/</v>
          </cell>
          <cell r="C201" t="str">
            <v>Levantamento e reassentamento de meio-fio.</v>
          </cell>
          <cell r="D201" t="str">
            <v>m</v>
          </cell>
          <cell r="E201">
            <v>16.29</v>
          </cell>
        </row>
        <row r="202">
          <cell r="A202" t="str">
            <v>BP002430</v>
          </cell>
          <cell r="B202" t="str">
            <v>BP20300053/</v>
          </cell>
          <cell r="C202" t="str">
            <v>Levantamento e reassentamento de tento ou travessao.</v>
          </cell>
          <cell r="D202" t="str">
            <v>m</v>
          </cell>
          <cell r="E202">
            <v>13.1</v>
          </cell>
        </row>
        <row r="203">
          <cell r="A203" t="str">
            <v>BP000455</v>
          </cell>
          <cell r="B203" t="str">
            <v>BP20300100/</v>
          </cell>
          <cell r="C203" t="str">
            <v>Reassentamento de meio-fio.</v>
          </cell>
          <cell r="D203" t="str">
            <v>m</v>
          </cell>
          <cell r="E203">
            <v>12.9</v>
          </cell>
        </row>
        <row r="204">
          <cell r="A204" t="str">
            <v>BP008036</v>
          </cell>
          <cell r="B204" t="str">
            <v>BP20300103/</v>
          </cell>
          <cell r="C204" t="str">
            <v>Reassentamento de tento ou travessao.</v>
          </cell>
          <cell r="D204" t="str">
            <v>m</v>
          </cell>
          <cell r="E204">
            <v>11.49</v>
          </cell>
        </row>
        <row r="205">
          <cell r="A205" t="str">
            <v>CE007227</v>
          </cell>
          <cell r="B205" t="str">
            <v>CE05050050/</v>
          </cell>
          <cell r="C205" t="str">
            <v>Prestacao de servicos de engenharia para acompanhamento e desenvolvimento de estudos e projetos das Diretorias de Projetos e de Informacoes Gerenciais, com alocacao de tecnicos especializados.</v>
          </cell>
          <cell r="D205" t="str">
            <v>hh</v>
          </cell>
          <cell r="E205">
            <v>42.13</v>
          </cell>
        </row>
        <row r="206">
          <cell r="A206" t="str">
            <v>CE017570</v>
          </cell>
          <cell r="B206" t="str">
            <v>CE05100050/</v>
          </cell>
          <cell r="C206" t="str">
            <v>Advogado pleno de servicos tecnicos especializados de consultoria de engenharia e arquitetura.</v>
          </cell>
          <cell r="D206" t="str">
            <v>h</v>
          </cell>
          <cell r="E206">
            <v>30.25</v>
          </cell>
        </row>
        <row r="207">
          <cell r="A207" t="str">
            <v>CE005819</v>
          </cell>
          <cell r="B207" t="str">
            <v>CE05100056/</v>
          </cell>
          <cell r="C207" t="str">
            <v>Arquiteto junior de servicos tecnicos especializados de consultoria de engenharia e arquitetura.</v>
          </cell>
          <cell r="D207" t="str">
            <v>h</v>
          </cell>
          <cell r="E207">
            <v>16.63</v>
          </cell>
        </row>
        <row r="208">
          <cell r="A208" t="str">
            <v>CE017568</v>
          </cell>
          <cell r="B208" t="str">
            <v>CE05100062/</v>
          </cell>
          <cell r="C208" t="str">
            <v>Arquiteto pleno de servicos tecnicos especializados de consultoria de engenharia e arquitetura.</v>
          </cell>
          <cell r="D208" t="str">
            <v>h</v>
          </cell>
          <cell r="E208">
            <v>25.48</v>
          </cell>
        </row>
        <row r="209">
          <cell r="A209" t="str">
            <v>CE005818</v>
          </cell>
          <cell r="B209" t="str">
            <v>CE05100068/</v>
          </cell>
          <cell r="C209" t="str">
            <v>Arquiteto senior de servicos tecnicos especializados de consultoria de engenharia e arquitetura.</v>
          </cell>
          <cell r="D209" t="str">
            <v>h</v>
          </cell>
          <cell r="E209">
            <v>27.09</v>
          </cell>
        </row>
        <row r="210">
          <cell r="A210" t="str">
            <v>CE017574</v>
          </cell>
          <cell r="B210" t="str">
            <v>CE05100074/</v>
          </cell>
          <cell r="C210" t="str">
            <v>Arquivista tecnico de servicos tecnicos especializados de consultoria de engenharia e arquitetura.</v>
          </cell>
          <cell r="D210" t="str">
            <v>h</v>
          </cell>
          <cell r="E210">
            <v>10.14</v>
          </cell>
        </row>
        <row r="211">
          <cell r="A211" t="str">
            <v>CE005833</v>
          </cell>
          <cell r="B211" t="str">
            <v>CE05100080/</v>
          </cell>
          <cell r="C211" t="str">
            <v>Auxiliar de laboratorista de servicos tecnicos especializados de consultoria de engenharia e arquitetura.</v>
          </cell>
          <cell r="D211" t="str">
            <v>h</v>
          </cell>
          <cell r="E211">
            <v>2.79</v>
          </cell>
        </row>
        <row r="212">
          <cell r="A212" t="str">
            <v>CE005834</v>
          </cell>
          <cell r="B212" t="str">
            <v>CE05100086/</v>
          </cell>
          <cell r="C212" t="str">
            <v>Auxiliar de tecnico de servicos tecnicos especializados de consultoria de engenharia e arquitetura.</v>
          </cell>
          <cell r="D212" t="str">
            <v>h</v>
          </cell>
          <cell r="E212">
            <v>5.55</v>
          </cell>
        </row>
        <row r="213">
          <cell r="A213" t="str">
            <v>CE005831</v>
          </cell>
          <cell r="B213" t="str">
            <v>CE05100092/</v>
          </cell>
          <cell r="C213" t="str">
            <v>Auxiliar de topografia de servicos tecnicos especializados de consultoria de engenharia e arquitetura.</v>
          </cell>
          <cell r="D213" t="str">
            <v>h</v>
          </cell>
          <cell r="E213">
            <v>4.22</v>
          </cell>
        </row>
        <row r="214">
          <cell r="A214" t="str">
            <v>CE005824</v>
          </cell>
          <cell r="B214" t="str">
            <v>CE05100098/</v>
          </cell>
          <cell r="C214" t="str">
            <v>Bibliotecario de servicos tecnicos especializados de consultoria de engenharia e arquitetura.</v>
          </cell>
          <cell r="D214" t="str">
            <v>h</v>
          </cell>
          <cell r="E214">
            <v>13.78</v>
          </cell>
        </row>
        <row r="215">
          <cell r="A215" t="str">
            <v>CE017566</v>
          </cell>
          <cell r="B215" t="str">
            <v>CE05100104/</v>
          </cell>
          <cell r="C215" t="str">
            <v>Biologo pleno de servicos tecnicos especializados de consultoria de engenharia e arquitetura.</v>
          </cell>
          <cell r="D215" t="str">
            <v>h</v>
          </cell>
          <cell r="E215">
            <v>32.76</v>
          </cell>
        </row>
        <row r="216">
          <cell r="A216" t="str">
            <v>CE017579</v>
          </cell>
          <cell r="B216" t="str">
            <v>CE05100110/</v>
          </cell>
          <cell r="C216" t="str">
            <v>Consultor de servicos tecnicos especializados de consultoria de engenharia e arquitetura.</v>
          </cell>
          <cell r="D216" t="str">
            <v>h</v>
          </cell>
          <cell r="E216">
            <v>89.09</v>
          </cell>
        </row>
        <row r="217">
          <cell r="A217" t="str">
            <v>CE017564</v>
          </cell>
          <cell r="B217" t="str">
            <v>CE05100116/</v>
          </cell>
          <cell r="C217" t="str">
            <v>Coordenador de servicos tecnicos especializados de consultoria de engenharia e arquitetura.</v>
          </cell>
          <cell r="D217" t="str">
            <v>h</v>
          </cell>
          <cell r="E217">
            <v>48.19</v>
          </cell>
        </row>
        <row r="218">
          <cell r="A218" t="str">
            <v>CE017580</v>
          </cell>
          <cell r="B218" t="str">
            <v>CE05100122/</v>
          </cell>
          <cell r="C218" t="str">
            <v>Desenhista cadista senior de servicos tecnicos especializados de consultoria de engenharia e arquitetura.</v>
          </cell>
          <cell r="D218" t="str">
            <v>h</v>
          </cell>
          <cell r="E218">
            <v>12.76</v>
          </cell>
        </row>
        <row r="219">
          <cell r="A219" t="str">
            <v>CE005827</v>
          </cell>
          <cell r="B219" t="str">
            <v>CE05100128/</v>
          </cell>
          <cell r="C219" t="str">
            <v>Desenhista junior de servicos tecnicos especializados de consultoria de engenharia e arquitetura.</v>
          </cell>
          <cell r="D219" t="str">
            <v>h</v>
          </cell>
          <cell r="E219">
            <v>5.69</v>
          </cell>
        </row>
        <row r="220">
          <cell r="A220" t="str">
            <v>CE005826</v>
          </cell>
          <cell r="B220" t="str">
            <v>CE05100134/</v>
          </cell>
          <cell r="C220" t="str">
            <v>Desenhista pleno de servicos tecnicos especializados de consultoria de engenharia e arquitetura.</v>
          </cell>
          <cell r="D220" t="str">
            <v>h</v>
          </cell>
          <cell r="E220">
            <v>9.01</v>
          </cell>
        </row>
        <row r="221">
          <cell r="A221" t="str">
            <v>CE017569</v>
          </cell>
          <cell r="B221" t="str">
            <v>CE05100140/</v>
          </cell>
          <cell r="C221" t="str">
            <v>Economista pleno de servicos tecnicos especializados de consultoria de engenharia e arquitetura.</v>
          </cell>
          <cell r="D221" t="str">
            <v>h</v>
          </cell>
          <cell r="E221">
            <v>28.91</v>
          </cell>
        </row>
        <row r="222">
          <cell r="A222" t="str">
            <v>CE005828</v>
          </cell>
          <cell r="B222" t="str">
            <v>CE05100146/</v>
          </cell>
          <cell r="C222" t="str">
            <v>Encarregado de servicos tecnicos especializados de consultoria de engenharia e arquitetura.</v>
          </cell>
          <cell r="D222" t="str">
            <v>h</v>
          </cell>
          <cell r="E222">
            <v>16.78</v>
          </cell>
        </row>
        <row r="223">
          <cell r="A223" t="str">
            <v>CE017578</v>
          </cell>
          <cell r="B223" t="str">
            <v>CE05100152/</v>
          </cell>
          <cell r="C223" t="str">
            <v>Engenheiro junior de servicos tecnicos especializados de consultoria de engenharia e arquitetura.</v>
          </cell>
          <cell r="D223" t="str">
            <v>h</v>
          </cell>
          <cell r="E223">
            <v>14.65</v>
          </cell>
        </row>
        <row r="224">
          <cell r="A224" t="str">
            <v>CE017565</v>
          </cell>
          <cell r="B224" t="str">
            <v>CE05100158/</v>
          </cell>
          <cell r="C224" t="str">
            <v>Engenheiro pleno de servicos tecnicos especializados de consultoria de engenharia e arquitetura.</v>
          </cell>
          <cell r="D224" t="str">
            <v>h</v>
          </cell>
          <cell r="E224">
            <v>20.85</v>
          </cell>
        </row>
        <row r="225">
          <cell r="A225" t="str">
            <v>CE017577</v>
          </cell>
          <cell r="B225" t="str">
            <v>CE05100164/</v>
          </cell>
          <cell r="C225" t="str">
            <v>Engenheiro senior de servicos tecnicos especializados de consultoria de engenharia e arquitetura.</v>
          </cell>
          <cell r="D225" t="str">
            <v>h</v>
          </cell>
          <cell r="E225">
            <v>46.86</v>
          </cell>
        </row>
        <row r="226">
          <cell r="A226" t="str">
            <v>CE005821</v>
          </cell>
          <cell r="B226" t="str">
            <v>CE05100170/</v>
          </cell>
          <cell r="C226" t="str">
            <v>Geologo junior de servicos tecnicos especializados de consultoria de engenharia e arquitetura.</v>
          </cell>
          <cell r="D226" t="str">
            <v>h</v>
          </cell>
          <cell r="E226">
            <v>15.21</v>
          </cell>
        </row>
        <row r="227">
          <cell r="A227" t="str">
            <v>CE017567</v>
          </cell>
          <cell r="B227" t="str">
            <v>CE05100176/</v>
          </cell>
          <cell r="C227" t="str">
            <v>Geologo pleno de servicos tecnicos especializados de consultoria de engenharia e arquitetura.</v>
          </cell>
          <cell r="D227" t="str">
            <v>h</v>
          </cell>
          <cell r="E227">
            <v>29.63</v>
          </cell>
        </row>
        <row r="228">
          <cell r="A228" t="str">
            <v>CE005820</v>
          </cell>
          <cell r="B228" t="str">
            <v>CE05100182/</v>
          </cell>
          <cell r="C228" t="str">
            <v>Geologo senior de servicos tecnicos especializados de consultoria de engenharia e arquitetura.</v>
          </cell>
          <cell r="D228" t="str">
            <v>h</v>
          </cell>
          <cell r="E228">
            <v>31.19</v>
          </cell>
        </row>
        <row r="229">
          <cell r="A229" t="str">
            <v>CE005832</v>
          </cell>
          <cell r="B229" t="str">
            <v>CE05100188/</v>
          </cell>
          <cell r="C229" t="str">
            <v>Laboratorista de servicos tecnicos especializados de consultoria de engenharia e arquitetura.</v>
          </cell>
          <cell r="D229" t="str">
            <v>h</v>
          </cell>
          <cell r="E229">
            <v>5.2</v>
          </cell>
        </row>
        <row r="230">
          <cell r="A230" t="str">
            <v>CE005830</v>
          </cell>
          <cell r="B230" t="str">
            <v>CE05100194/</v>
          </cell>
          <cell r="C230" t="str">
            <v>Nivelador de servicos tecnicos especializados de consultoria de engenharia e arquitetura.</v>
          </cell>
          <cell r="D230" t="str">
            <v>h</v>
          </cell>
          <cell r="E230">
            <v>4.57</v>
          </cell>
        </row>
        <row r="231">
          <cell r="A231" t="str">
            <v>CE005825</v>
          </cell>
          <cell r="B231" t="str">
            <v>CE05100200/</v>
          </cell>
          <cell r="C231" t="str">
            <v>Projetista junior de servicos tecnicos especializados de consultoria de engenharia e arquitetura.</v>
          </cell>
          <cell r="D231" t="str">
            <v>h</v>
          </cell>
          <cell r="E231">
            <v>10.74</v>
          </cell>
        </row>
        <row r="232">
          <cell r="A232" t="str">
            <v>CE017573</v>
          </cell>
          <cell r="B232" t="str">
            <v>CE05100206/</v>
          </cell>
          <cell r="C232" t="str">
            <v>Projetista pleno de servicos tecnicos especializados de consultoria de engenharia e arquitetura.</v>
          </cell>
          <cell r="D232" t="str">
            <v>h</v>
          </cell>
          <cell r="E232">
            <v>14.86</v>
          </cell>
        </row>
        <row r="233">
          <cell r="A233" t="str">
            <v>CE017572</v>
          </cell>
          <cell r="B233" t="str">
            <v>CE05100212/</v>
          </cell>
          <cell r="C233" t="str">
            <v>Projetista senior de servicos tecnicos especializados de consultoria de engenharia e arquitetura.</v>
          </cell>
          <cell r="D233" t="str">
            <v>h</v>
          </cell>
          <cell r="E233">
            <v>21.73</v>
          </cell>
        </row>
        <row r="234">
          <cell r="A234" t="str">
            <v>CE017575</v>
          </cell>
          <cell r="B234" t="str">
            <v>CE05100218/</v>
          </cell>
          <cell r="C234" t="str">
            <v>Secretaria executiva de servicos tecnicos especializados de consultoria de engenharia e arquitetura.</v>
          </cell>
          <cell r="D234" t="str">
            <v>h</v>
          </cell>
          <cell r="E234">
            <v>17.14</v>
          </cell>
        </row>
        <row r="235">
          <cell r="A235" t="str">
            <v>CE017576</v>
          </cell>
          <cell r="B235" t="str">
            <v>CE05100224/</v>
          </cell>
          <cell r="C235" t="str">
            <v>Secretaria junior de servicos tecnicos especializados de consultoria de engenharia e arquitetura.</v>
          </cell>
          <cell r="D235" t="str">
            <v>h</v>
          </cell>
          <cell r="E235">
            <v>5.04</v>
          </cell>
        </row>
        <row r="236">
          <cell r="A236" t="str">
            <v>CE005835</v>
          </cell>
          <cell r="B236" t="str">
            <v>CE05100230/</v>
          </cell>
          <cell r="C236" t="str">
            <v>Secretario senior de servicos tecnicos especializados de consultoria de engenharia e arquitetura.</v>
          </cell>
          <cell r="D236" t="str">
            <v>h</v>
          </cell>
          <cell r="E236">
            <v>12.37</v>
          </cell>
        </row>
        <row r="237">
          <cell r="A237" t="str">
            <v>CE017571</v>
          </cell>
          <cell r="B237" t="str">
            <v>CE05100236/</v>
          </cell>
          <cell r="C237" t="str">
            <v>Sociologo pleno de servicos tecnicos especializados de consultoria de engenharia e arquitetura.</v>
          </cell>
          <cell r="D237" t="str">
            <v>h</v>
          </cell>
          <cell r="E237">
            <v>22.48</v>
          </cell>
        </row>
        <row r="238">
          <cell r="A238" t="str">
            <v>CE005823</v>
          </cell>
          <cell r="B238" t="str">
            <v>CE05100242/</v>
          </cell>
          <cell r="C238" t="str">
            <v>Tecnologo junior de servicos tecnicos especializados de consultoria de engenharia e arquitetura.</v>
          </cell>
          <cell r="D238" t="str">
            <v>h</v>
          </cell>
          <cell r="E238">
            <v>12.01</v>
          </cell>
        </row>
        <row r="239">
          <cell r="A239" t="str">
            <v>CE005822</v>
          </cell>
          <cell r="B239" t="str">
            <v>CE05100248/</v>
          </cell>
          <cell r="C239" t="str">
            <v>Tecnologo senior de servicos tecnicos especializados de consultoria de engenharia e arquitetura.</v>
          </cell>
          <cell r="D239" t="str">
            <v>h</v>
          </cell>
          <cell r="E239">
            <v>27.31</v>
          </cell>
        </row>
        <row r="240">
          <cell r="A240" t="str">
            <v>CO005510</v>
          </cell>
          <cell r="B240" t="str">
            <v>CO05050650/</v>
          </cell>
          <cell r="C240" t="str">
            <v>Tela para protecao de fachada, Sampa ou similar, malha de (3x3)mm, na cor azul, larguras de 1,50m ou 2,85m, 100% polipropileno.   Fornecimento e assentamento.</v>
          </cell>
          <cell r="D240" t="str">
            <v>m2</v>
          </cell>
          <cell r="E240">
            <v>7.88</v>
          </cell>
        </row>
        <row r="241">
          <cell r="A241" t="str">
            <v>CO002171</v>
          </cell>
          <cell r="B241" t="str">
            <v>CO05050700/</v>
          </cell>
          <cell r="C241" t="str">
            <v>Torre para guincho, com prumos de madeira de Lei, prancha de (1,50x1,60)m, inclusive fornecimento do cabo, montagem e desmontagem de torre e do guincho, exclusive fornecimento do guincho (vide item EQ002015).</v>
          </cell>
          <cell r="D241" t="str">
            <v>m</v>
          </cell>
          <cell r="E241">
            <v>187.51</v>
          </cell>
        </row>
        <row r="242">
          <cell r="A242" t="str">
            <v>CO000056</v>
          </cell>
          <cell r="B242" t="str">
            <v>CO05100050/</v>
          </cell>
          <cell r="C242" t="str">
            <v>Aluguel de andaime tubular sobre sapatas fixas, formado por elementos de 1,50m de largura e de altura, considerando-se a area da projecao vertical do andaime e pago pelo tempo necessario a sua utilizacao, exclusive: transporte dos elementos do andaime, at</v>
          </cell>
          <cell r="D242" t="str">
            <v>m2.mes</v>
          </cell>
          <cell r="E242">
            <v>2.4</v>
          </cell>
        </row>
        <row r="243">
          <cell r="A243" t="str">
            <v>CO002004</v>
          </cell>
          <cell r="B243" t="str">
            <v>CO05100100/</v>
          </cell>
          <cell r="C243" t="str">
            <v>Aluguel de andaime tubular sobre sapatas fixas, formado por elementos de 2m de largura e 1,50m de altura, considerando-se a area da projecao vertical do andaime e pago pelo tempo necessario a sua utilizacao, exclusive: transporte dos elementos do andaime,</v>
          </cell>
          <cell r="D243" t="str">
            <v>m2.mes</v>
          </cell>
          <cell r="E243">
            <v>2.4</v>
          </cell>
        </row>
        <row r="244">
          <cell r="A244" t="str">
            <v>CO001760</v>
          </cell>
          <cell r="B244" t="str">
            <v>CO05100150/</v>
          </cell>
          <cell r="C244" t="str">
            <v>Aluguel de andaime tubular, para altura de ate 4m; exclusive mao-de-obra de montagem e desmontagem e transporte.</v>
          </cell>
          <cell r="D244" t="str">
            <v>un.mes</v>
          </cell>
          <cell r="E244">
            <v>22.56</v>
          </cell>
        </row>
        <row r="245">
          <cell r="A245" t="str">
            <v>CO001757</v>
          </cell>
          <cell r="B245" t="str">
            <v>CO05100200/</v>
          </cell>
          <cell r="C245" t="str">
            <v>Aluguel de andaime tubular, para altura de ate 15m; exclusive mao-de-obra de montagem e desmontagem, inclusive transporte.</v>
          </cell>
          <cell r="D245" t="str">
            <v>un.mes</v>
          </cell>
          <cell r="E245">
            <v>108.22</v>
          </cell>
        </row>
        <row r="246">
          <cell r="A246" t="str">
            <v>CO001758</v>
          </cell>
          <cell r="B246" t="str">
            <v>CO05100250/</v>
          </cell>
          <cell r="C246" t="str">
            <v>Aluguel de andaime tubular, para altura de 16m ate 20m; exclusive mao-de-obra de montagem e desmontagem, inclusive transporte.</v>
          </cell>
          <cell r="D246" t="str">
            <v>un.mes</v>
          </cell>
          <cell r="E246">
            <v>136.30000000000001</v>
          </cell>
        </row>
        <row r="247">
          <cell r="A247" t="str">
            <v>CO001759</v>
          </cell>
          <cell r="B247" t="str">
            <v>CO05100300/</v>
          </cell>
          <cell r="C247" t="str">
            <v>Aluguel de andaime tubular, para altura de 21m ate 50m; exclusive mao-de-obra de montagem e desmontagem, inclusive transporte.</v>
          </cell>
          <cell r="D247" t="str">
            <v>un.mes</v>
          </cell>
          <cell r="E247">
            <v>304.3</v>
          </cell>
        </row>
        <row r="248">
          <cell r="A248" t="str">
            <v>CO000057</v>
          </cell>
          <cell r="B248" t="str">
            <v>CO05100350/</v>
          </cell>
          <cell r="C248" t="str">
            <v>Aluguel de torre-andaime tubular sobre rodizios com largura e profundidade de 1,50m e 10,50m de altura, exclusive transporte dos elementos da torre, plataforma ou passarela  de Pinho ou similar (vide item CO000052).  Montagem e desmontagem (vide item CO00</v>
          </cell>
          <cell r="D248" t="str">
            <v>un.mes</v>
          </cell>
          <cell r="E248">
            <v>114</v>
          </cell>
        </row>
        <row r="249">
          <cell r="A249" t="str">
            <v>CO000058</v>
          </cell>
          <cell r="B249" t="str">
            <v>CO05100400/</v>
          </cell>
          <cell r="C249" t="str">
            <v>Aluguel de elevador para obra, de elementos tubulares, para transporte vertical de materiais em cabine aberta, inclusive esta, guincho de 10CV, plataforma e cabos de 16m de altura, exclusive: transporte dos elementos ate a obra.  Inclusive montagem e desm</v>
          </cell>
          <cell r="D249" t="str">
            <v>un.mes</v>
          </cell>
          <cell r="E249">
            <v>1748.39</v>
          </cell>
        </row>
        <row r="250">
          <cell r="A250" t="str">
            <v>CO002174</v>
          </cell>
          <cell r="B250" t="str">
            <v>CO05100450/</v>
          </cell>
          <cell r="C250" t="str">
            <v xml:space="preserve">Aluguel de elevador para obra, de elementos tubulares, para transporte vertical de concreto, pedra, areia e outros materiais, constituido de guincho de 10CV, cacamba automatica de 550l, funil para descarga, silo de espera de 1000l e cabos, 16m de altura, </v>
          </cell>
          <cell r="D250" t="str">
            <v>un.mes</v>
          </cell>
          <cell r="E250">
            <v>1234.07</v>
          </cell>
        </row>
        <row r="251">
          <cell r="A251" t="str">
            <v>CO000059</v>
          </cell>
          <cell r="B251" t="str">
            <v>CO05100500/</v>
          </cell>
          <cell r="C251" t="str">
            <v>Aluguel de andaime suspenso tipo pesado para servicos de revestimento, com 2m de extensao, constituido por 4 guinchos, cabos com 30m, tela protetora e demais materiais necessarios a fixacao e operacao do andaime.  Exclusive: transporte do andaime ate a ob</v>
          </cell>
          <cell r="D251" t="str">
            <v>un.mes</v>
          </cell>
          <cell r="E251">
            <v>61.34</v>
          </cell>
        </row>
        <row r="252">
          <cell r="A252" t="str">
            <v>CO000060</v>
          </cell>
          <cell r="B252" t="str">
            <v>CO05100550/</v>
          </cell>
          <cell r="C252" t="str">
            <v>Aluguel de andaime suspenso tipo leve, para servicos de pintura, com 3m de extensao, constituido por 2 guinchos, cabos com 45m, tela protetora, plataforma e demais materiais necessarios a fixacao e operacao de andaime.  Exclusive: transporte do andaime at</v>
          </cell>
          <cell r="D252" t="str">
            <v>un.mes</v>
          </cell>
          <cell r="E252">
            <v>182.13</v>
          </cell>
        </row>
        <row r="253">
          <cell r="A253" t="str">
            <v>CO000067</v>
          </cell>
          <cell r="B253" t="str">
            <v>CO05100600/</v>
          </cell>
          <cell r="C253" t="str">
            <v>Teleferico de obra para transporte de materiais diversos encosta acima, incluindo todos os materiais para sua instalacao, exclusive aluguel guincho, talha manual e montagem e desmontagem.</v>
          </cell>
          <cell r="D253" t="str">
            <v>m</v>
          </cell>
          <cell r="E253">
            <v>83.71</v>
          </cell>
        </row>
        <row r="254">
          <cell r="A254" t="str">
            <v>CO001761</v>
          </cell>
          <cell r="B254" t="str">
            <v>CO05150050/</v>
          </cell>
          <cell r="C254" t="str">
            <v>Montagem e desmontagem de andaime tubular.</v>
          </cell>
          <cell r="D254" t="str">
            <v>h</v>
          </cell>
          <cell r="E254">
            <v>5.35</v>
          </cell>
        </row>
        <row r="255">
          <cell r="A255" t="str">
            <v>CO000061</v>
          </cell>
          <cell r="B255" t="str">
            <v>CO05150100/</v>
          </cell>
          <cell r="C255" t="str">
            <v>Montagem e desmontagem de andaime tubular, considerando-se a area vertical recoberta.</v>
          </cell>
          <cell r="D255" t="str">
            <v>m2</v>
          </cell>
          <cell r="E255">
            <v>1.94</v>
          </cell>
        </row>
        <row r="256">
          <cell r="A256" t="str">
            <v>CO000062</v>
          </cell>
          <cell r="B256" t="str">
            <v>CO05150150/</v>
          </cell>
          <cell r="C256" t="str">
            <v>Montagem e desmontagem de andaime suspenso, considerando-se a extensao horizontal das fachadas e/ou empenas.</v>
          </cell>
          <cell r="D256" t="str">
            <v>m</v>
          </cell>
          <cell r="E256">
            <v>9.25</v>
          </cell>
        </row>
        <row r="257">
          <cell r="A257" t="str">
            <v>CO000063</v>
          </cell>
          <cell r="B257" t="str">
            <v>CO05150200/</v>
          </cell>
          <cell r="C257" t="str">
            <v>Desmontagem e remontagem de andaimes suspensos pendentes da estrutura.</v>
          </cell>
          <cell r="D257" t="str">
            <v>m2</v>
          </cell>
          <cell r="E257">
            <v>16.18</v>
          </cell>
        </row>
        <row r="258">
          <cell r="A258" t="str">
            <v>CO000064</v>
          </cell>
          <cell r="B258" t="str">
            <v>CO05150250/</v>
          </cell>
          <cell r="C258" t="str">
            <v>Movimentacao vertical de andaime suspenso, considerando-se uma vez a area trabalhada, em projecao vertical.</v>
          </cell>
          <cell r="D258" t="str">
            <v>m2</v>
          </cell>
          <cell r="E258">
            <v>0.78</v>
          </cell>
        </row>
        <row r="259">
          <cell r="A259" t="str">
            <v>CO000065</v>
          </cell>
          <cell r="B259" t="str">
            <v>CO05150300/</v>
          </cell>
          <cell r="C259" t="str">
            <v>Movimentacao vertical ou horizontal de plataforma ou passarela.</v>
          </cell>
          <cell r="D259" t="str">
            <v>m2</v>
          </cell>
          <cell r="E259">
            <v>0.16</v>
          </cell>
        </row>
        <row r="260">
          <cell r="A260" t="str">
            <v>CO007101</v>
          </cell>
          <cell r="B260" t="str">
            <v>CO05200050/</v>
          </cell>
          <cell r="C260" t="str">
            <v>Montagem e desmontagem de elevador de obra de elementos tubulares para transporte vertical de concreto, pedra, areia e outros materiais e para elevadores com transporte vertical de materiais em cabine aberta constituidos de guincho de 10CV, cacamba automa</v>
          </cell>
          <cell r="D260" t="str">
            <v>un</v>
          </cell>
          <cell r="E260">
            <v>154.91</v>
          </cell>
        </row>
        <row r="261">
          <cell r="A261" t="str">
            <v>CO005389</v>
          </cell>
          <cell r="B261" t="str">
            <v>CO10050050/</v>
          </cell>
          <cell r="C261" t="str">
            <v>Montagem ou desmontagem de andaime tipo flutuante, com plataforma.</v>
          </cell>
          <cell r="D261" t="str">
            <v>m2</v>
          </cell>
          <cell r="E261">
            <v>32.25</v>
          </cell>
        </row>
        <row r="262">
          <cell r="A262" t="str">
            <v>DR002179</v>
          </cell>
          <cell r="B262" t="str">
            <v>DR05050050/</v>
          </cell>
          <cell r="C262" t="str">
            <v>Tampao de ferro fundido, tipo quadrado ate (25x25)cm, assentado com argamassa de cimento e areia no traco 1:4 em volume, exclusive o tampao.  Assentamento.</v>
          </cell>
          <cell r="D262" t="str">
            <v>un</v>
          </cell>
          <cell r="E262">
            <v>12.15</v>
          </cell>
        </row>
        <row r="263">
          <cell r="A263" t="str">
            <v>DR017753</v>
          </cell>
          <cell r="B263" t="str">
            <v>DR05050100/</v>
          </cell>
          <cell r="C263" t="str">
            <v>Tampao de ferro fundido, tipo quadrado de (50x50)cm ate (1x1)m, assentamento com argamassa de cimento e areia no traco 1:4 em volume, exclusive o tampao.</v>
          </cell>
          <cell r="D263" t="str">
            <v>un</v>
          </cell>
          <cell r="E263">
            <v>25.02</v>
          </cell>
        </row>
        <row r="264">
          <cell r="A264" t="str">
            <v>DR008801</v>
          </cell>
          <cell r="B264" t="str">
            <v>DR05050150/</v>
          </cell>
          <cell r="C264" t="str">
            <v>Tampao de ferro fundido completo, articulado, de 0,60m de diametro, padrao RIOLUZ, tipo leve, assentado com argamassa de cimento e areia no traco 1:4 em volume, exclusive o tampao.  Assentamento.</v>
          </cell>
          <cell r="D264" t="str">
            <v>un</v>
          </cell>
          <cell r="E264">
            <v>19.29</v>
          </cell>
        </row>
        <row r="265">
          <cell r="A265" t="str">
            <v>DR009501</v>
          </cell>
          <cell r="B265" t="str">
            <v>DR05050200/</v>
          </cell>
          <cell r="C265" t="str">
            <v>Tampao de ferro fundido, circular, de 0,60m de diametro, pesando 175Kg, assentado com argamassa de cimento e areia no traco 1:4 em volume, exclusive o tampao.  Assentamento.</v>
          </cell>
          <cell r="D265" t="str">
            <v>un</v>
          </cell>
          <cell r="E265">
            <v>24.12</v>
          </cell>
        </row>
        <row r="266">
          <cell r="A266" t="str">
            <v>DR017749</v>
          </cell>
          <cell r="B266" t="str">
            <v>DR05100050/</v>
          </cell>
          <cell r="C266" t="str">
            <v>Calhas meio-tubo circulares de concreto vibrado, diametro interno de 0,30m.  Fornecimento e assentamento.</v>
          </cell>
          <cell r="D266" t="str">
            <v>m</v>
          </cell>
          <cell r="E266">
            <v>16.93</v>
          </cell>
        </row>
        <row r="267">
          <cell r="A267" t="str">
            <v>DR017750</v>
          </cell>
          <cell r="B267" t="str">
            <v>DR05100100/</v>
          </cell>
          <cell r="C267" t="str">
            <v>Calhas meio-tubo circulares de concreto vibrado, diametro interno de 0,40m.  Fornecimento e assentamento.</v>
          </cell>
          <cell r="D267" t="str">
            <v>m</v>
          </cell>
          <cell r="E267">
            <v>24.73</v>
          </cell>
        </row>
        <row r="268">
          <cell r="A268" t="str">
            <v>DR017751</v>
          </cell>
          <cell r="B268" t="str">
            <v>DR05100150/</v>
          </cell>
          <cell r="C268" t="str">
            <v>Calhas meio-tubo circulares de concreto vibrado, diametro interno de 0,50m.  Fornecimento e assentamento.</v>
          </cell>
          <cell r="D268" t="str">
            <v>m</v>
          </cell>
          <cell r="E268">
            <v>35.6</v>
          </cell>
        </row>
        <row r="269">
          <cell r="A269" t="str">
            <v>DR017752</v>
          </cell>
          <cell r="B269" t="str">
            <v>DR05100200/</v>
          </cell>
          <cell r="C269" t="str">
            <v>Calhas meio-tubo circulares de concreto vibrado, diametro interno de 0,60m.  Fornecimento e assentamento.</v>
          </cell>
          <cell r="D269" t="str">
            <v>m</v>
          </cell>
          <cell r="E269">
            <v>53.55</v>
          </cell>
        </row>
        <row r="270">
          <cell r="A270" t="str">
            <v>DR000327</v>
          </cell>
          <cell r="B270" t="str">
            <v>DR05150050/</v>
          </cell>
          <cell r="C270" t="str">
            <v>Tubo de concreto simples, classe C-1, para coletor de aguas pluviais, de 0,30m de diametro, aterro e soca ate a altura da geratriz superior do tubo; inclusive fornecimento do material para rejuntamento com argamassa de cimento e areia no traco 1:4.  Forne</v>
          </cell>
          <cell r="D270" t="str">
            <v>m</v>
          </cell>
          <cell r="E270">
            <v>27.9</v>
          </cell>
        </row>
        <row r="271">
          <cell r="A271" t="str">
            <v>DR000328</v>
          </cell>
          <cell r="B271" t="str">
            <v>DR05150100/</v>
          </cell>
          <cell r="C271" t="str">
            <v>Tubo de concreto simples, classe C-1, para coletor de aguas pluviais, de 0,40m de diametro, aterro e soca ate a altura da geratriz superior do tubo; inclusive fornecimento do material para rejuntamento com argamassa de cimento e areia no traco 1:4.  Forne</v>
          </cell>
          <cell r="D271" t="str">
            <v>m</v>
          </cell>
          <cell r="E271">
            <v>37.869999999999997</v>
          </cell>
        </row>
        <row r="272">
          <cell r="A272" t="str">
            <v>DR000329</v>
          </cell>
          <cell r="B272" t="str">
            <v>DR05150150/</v>
          </cell>
          <cell r="C272" t="str">
            <v>Tubo de concreto simples, classe C-1, para coletor de aguas pluviais, de 0,50m de diametro, aterro e soca ate a altura da geratriz superior do tubo; inclusive fornecimento do material para rejuntamento com argamassa de cimento e areia no traco 1:4.  Forne</v>
          </cell>
          <cell r="D272" t="str">
            <v>m</v>
          </cell>
          <cell r="E272">
            <v>53.83</v>
          </cell>
        </row>
        <row r="273">
          <cell r="A273" t="str">
            <v>DR000330</v>
          </cell>
          <cell r="B273" t="str">
            <v>DR05150200/</v>
          </cell>
          <cell r="C273" t="str">
            <v>Tubo de concreto simples, classe C-1, para coletor de aguas pluviais, de 0,60m de diametro, aterro e soca ate a altura da geratriz superior do tubo; inclusive fornecimento do material para rejuntamento com argamassa de cimento e areia no traco 1:4.  Forne</v>
          </cell>
          <cell r="D273" t="str">
            <v>m</v>
          </cell>
          <cell r="E273">
            <v>72.73</v>
          </cell>
        </row>
        <row r="274">
          <cell r="A274" t="str">
            <v>DR000331</v>
          </cell>
          <cell r="B274" t="str">
            <v>DR05200050/</v>
          </cell>
          <cell r="C274" t="str">
            <v xml:space="preserve">Tubo de concreto armado, classe CA-1, para galerias de aguas pluviais, com diametro de 0,40m, aterro e soca ate a geratriz superior do tubo; inclusive fornecimento do material para rejuntamento com argamassa de cimento e areia no traco 1:4.  Fornecimento </v>
          </cell>
          <cell r="D274" t="str">
            <v>m</v>
          </cell>
          <cell r="E274">
            <v>42.34</v>
          </cell>
        </row>
        <row r="275">
          <cell r="A275" t="str">
            <v>DR000332</v>
          </cell>
          <cell r="B275" t="str">
            <v>DR05200100/</v>
          </cell>
          <cell r="C275" t="str">
            <v xml:space="preserve">Tubo de concreto armado, classe CA-1, para galerias de aguas pluviais, com diametro de 0,50m, aterro e soca ate a geratriz superior do tubo; inclusive fornecimento do material para rejuntamento com argamassa de cimento e areia no traco 1:4.  Fornecimento </v>
          </cell>
          <cell r="D275" t="str">
            <v>m</v>
          </cell>
          <cell r="E275">
            <v>64.31</v>
          </cell>
        </row>
        <row r="276">
          <cell r="A276" t="str">
            <v>DR000333</v>
          </cell>
          <cell r="B276" t="str">
            <v>DR05200150/</v>
          </cell>
          <cell r="C276" t="str">
            <v xml:space="preserve">Tubo de concreto armado, classe CA-1, para galerias de aguas pluviais, com diametro de 0,60m, aterro e soca ate a geratriz superior do tubo; inclusive fornecimento do material para rejuntamento com argamassa de cimento e areia no traco 1:4.  Fornecimento </v>
          </cell>
          <cell r="D276" t="str">
            <v>m</v>
          </cell>
          <cell r="E276">
            <v>73.510000000000005</v>
          </cell>
        </row>
        <row r="277">
          <cell r="A277" t="str">
            <v>DR000334</v>
          </cell>
          <cell r="B277" t="str">
            <v>DR05200200/</v>
          </cell>
          <cell r="C277" t="str">
            <v xml:space="preserve">Tubo de concreto armado, classe CA-1, para galerias de aguas pluviais, com diametro de 0,70m, aterro e soca ate a geratriz superior do tubo; inclusive fornecimento do material para rejuntamento com argamassa de cimento e areia no traco 1:4.  Fornecimento </v>
          </cell>
          <cell r="D277" t="str">
            <v>m</v>
          </cell>
          <cell r="E277">
            <v>97.63</v>
          </cell>
        </row>
        <row r="278">
          <cell r="A278" t="str">
            <v>DR000335</v>
          </cell>
          <cell r="B278" t="str">
            <v>DR05200250/</v>
          </cell>
          <cell r="C278" t="str">
            <v xml:space="preserve">Tubo de concreto armado, classe CA-1, para galerias de aguas pluviais, com diametro de 0,80m, aterro e soca ate a geratriz superior do tubo; inclusive fornecimento do material para rejuntamento com argamassa de cimento e areia no traco 1:4.  Fornecimento </v>
          </cell>
          <cell r="D278" t="str">
            <v>m</v>
          </cell>
          <cell r="E278">
            <v>109.9</v>
          </cell>
        </row>
        <row r="279">
          <cell r="A279" t="str">
            <v>DR000336</v>
          </cell>
          <cell r="B279" t="str">
            <v>DR05200300/</v>
          </cell>
          <cell r="C279" t="str">
            <v xml:space="preserve">Tubo de concreto armado, classe CA-1, para galerias de aguas pluviais, com diametro de 0,90m, aterro e soca ate a geratriz superior do tubo; inclusive fornecimento do material para rejuntamento com argamassa de cimento e areia no traco 1:4.  Fornecimento </v>
          </cell>
          <cell r="D279" t="str">
            <v>m</v>
          </cell>
          <cell r="E279">
            <v>136.74</v>
          </cell>
        </row>
        <row r="280">
          <cell r="A280" t="str">
            <v>DR007518</v>
          </cell>
          <cell r="B280" t="str">
            <v>DR05200350/</v>
          </cell>
          <cell r="C280" t="str">
            <v>Tubo de concreto armado, classe CA-1, para galerias de aguas pluviais, com diametro de 1m, aterro e soca ate a geratriz superior do tubo; inclusive fornecimento do material para rejuntamento com argamassa de cimento e areia no traco 1:4.  Fornecimento e a</v>
          </cell>
          <cell r="D280" t="str">
            <v>m</v>
          </cell>
          <cell r="E280">
            <v>149.03</v>
          </cell>
        </row>
        <row r="281">
          <cell r="A281" t="str">
            <v>DR007519</v>
          </cell>
          <cell r="B281" t="str">
            <v>DR05200400/</v>
          </cell>
          <cell r="C281" t="str">
            <v xml:space="preserve">Tubo de concreto armado, classe CA-1, para galerias de aguas pluviais, com diametro de 1,10m, aterro e soca ate a geratriz superior do tubo; inclusive fornecimento do material para rejuntamento com argamassa de cimento e areia no traco 1:4.  Fornecimento </v>
          </cell>
          <cell r="D281" t="str">
            <v>m</v>
          </cell>
          <cell r="E281">
            <v>180.55</v>
          </cell>
        </row>
        <row r="282">
          <cell r="A282" t="str">
            <v>DR007520</v>
          </cell>
          <cell r="B282" t="str">
            <v>DR05200450/</v>
          </cell>
          <cell r="C282" t="str">
            <v xml:space="preserve">Tubo de concreto armado, classe CA-1, para galerias de aguas pluviais, com diametro de 1,20m, aterro e soca ate a geratriz superior do tubo; inclusive fornecimento do material para rejuntamento com argamassa de cimento e areia no traco 1:4.  Fornecimento </v>
          </cell>
          <cell r="D282" t="str">
            <v>m</v>
          </cell>
          <cell r="E282">
            <v>257.8</v>
          </cell>
        </row>
        <row r="283">
          <cell r="A283" t="str">
            <v>DR007521</v>
          </cell>
          <cell r="B283" t="str">
            <v>DR05200500/</v>
          </cell>
          <cell r="C283" t="str">
            <v xml:space="preserve">Tubo de concreto armado, classe CA-1, para galerias de aguas pluviais, com diametro de 1,50m, aterro e soca ate a geratriz superior do tubo; inclusive fornecimento do material para rejuntamento com argamassa de cimento e areia no traco 1:4.  Fornecimento </v>
          </cell>
          <cell r="D283" t="str">
            <v>m</v>
          </cell>
          <cell r="E283">
            <v>386.41</v>
          </cell>
        </row>
        <row r="284">
          <cell r="A284" t="str">
            <v>DR005814</v>
          </cell>
          <cell r="B284" t="str">
            <v>DR05200550/</v>
          </cell>
          <cell r="C284" t="str">
            <v>Tubo de concreto armado, classe CA-1, para galerias de aguas pluviais, com diametro de 2m, aterro e soca ate a geratriz superior do tubo; inclusive fornecimento do material para rejuntamento com argamassa de cimento e areia no traco 1:4.  Fornecimento e a</v>
          </cell>
          <cell r="D284" t="str">
            <v>m</v>
          </cell>
          <cell r="E284">
            <v>753.91</v>
          </cell>
        </row>
        <row r="285">
          <cell r="A285" t="str">
            <v>DR000341</v>
          </cell>
          <cell r="B285" t="str">
            <v>DR05250050/</v>
          </cell>
          <cell r="C285" t="str">
            <v xml:space="preserve">Tubo de concreto armado, classe CA-2, para galerias de aguas pluviais, com diametro de 0,40m, aterro e soca ate a geratriz superior do tubo; inclusive fornecimento do material para rejuntamento com argamassa de cimento e areia no traco 1:4.  Fornecimento </v>
          </cell>
          <cell r="D285" t="str">
            <v>m</v>
          </cell>
          <cell r="E285">
            <v>52.2</v>
          </cell>
        </row>
        <row r="286">
          <cell r="A286" t="str">
            <v>DR000342</v>
          </cell>
          <cell r="B286" t="str">
            <v>DR05250100/</v>
          </cell>
          <cell r="C286" t="str">
            <v xml:space="preserve">Tubo de concreto armado, classe CA-2, para galerias de aguas pluviais, com diametro de 0,50m, aterro e soca ate a geratriz superior do tubo; inclusive fornecimento do material para rejuntamento com argamassa de cimento e areia no traco 1:4.  Fornecimento </v>
          </cell>
          <cell r="D286" t="str">
            <v>m</v>
          </cell>
          <cell r="E286">
            <v>84.53</v>
          </cell>
        </row>
        <row r="287">
          <cell r="A287" t="str">
            <v>DR000343</v>
          </cell>
          <cell r="B287" t="str">
            <v>DR05250150/</v>
          </cell>
          <cell r="C287" t="str">
            <v xml:space="preserve">Tubo de concreto armado, classe CA-2, para galerias de aguas pluviais, com diametro de 0,60m, aterro e soca ate a geratriz superior do tubo; inclusive fornecimento do material para rejuntamento com argamassa de cimento e areia no traco 1:4.  Fornecimento </v>
          </cell>
          <cell r="D287" t="str">
            <v>m</v>
          </cell>
          <cell r="E287">
            <v>92.47</v>
          </cell>
        </row>
        <row r="288">
          <cell r="A288" t="str">
            <v>DR007522</v>
          </cell>
          <cell r="B288" t="str">
            <v>DR05250200/</v>
          </cell>
          <cell r="C288" t="str">
            <v>Tubo de concreto armado, classe CA-2, para galerias de aguas pluviais, com diametro de 1m, aterro e soca ate a geratriz superior do tubo; inclusive fornecimento do material para rejuntamento com argamassa de cimento e areia no traco 1:4.  Fornecimento e a</v>
          </cell>
          <cell r="D288" t="str">
            <v>m</v>
          </cell>
          <cell r="E288">
            <v>184.53</v>
          </cell>
        </row>
        <row r="289">
          <cell r="A289" t="str">
            <v>DR004186</v>
          </cell>
          <cell r="B289" t="str">
            <v>DR05300050/</v>
          </cell>
          <cell r="C289" t="str">
            <v xml:space="preserve">Manilha ceramica vidrada, conforme especificacoes da CEDAE, para esgoto sanitario, aterro e soca ate a altura da geratriz superior do tubo, com diametro 0,10m, inclusive fornecimento do material para rejuntamento com argamassa de cimento e areia no traco </v>
          </cell>
          <cell r="D289" t="str">
            <v>m</v>
          </cell>
          <cell r="E289">
            <v>9.8800000000000008</v>
          </cell>
        </row>
        <row r="290">
          <cell r="A290" t="str">
            <v>DR000345</v>
          </cell>
          <cell r="B290" t="str">
            <v>DR05300100/</v>
          </cell>
          <cell r="C290" t="str">
            <v xml:space="preserve">Manilha ceramica vidrada, conforme especificacoes da CEDAE, para esgoto sanitario, aterro e soca ate a altura da geratriz superior do tubo, com diametro 0,15m, inclusive fornecimento do material para rejuntamento com argamassa de cimento e areia no traco </v>
          </cell>
          <cell r="D290" t="str">
            <v>m</v>
          </cell>
          <cell r="E290">
            <v>15.74</v>
          </cell>
        </row>
        <row r="291">
          <cell r="A291" t="str">
            <v>DR000346</v>
          </cell>
          <cell r="B291" t="str">
            <v>DR05300150/</v>
          </cell>
          <cell r="C291" t="str">
            <v xml:space="preserve">Manilha ceramica vidrada, conforme especificacoes da CEDAE, para esgoto sanitario, aterro e soca ate a altura da geratriz superior do tubo, com diametro 0,20m, inclusive fornecimento do material para rejuntamento com argamassa de cimento e areia no traco </v>
          </cell>
          <cell r="D291" t="str">
            <v>m</v>
          </cell>
          <cell r="E291">
            <v>21.92</v>
          </cell>
        </row>
        <row r="292">
          <cell r="A292" t="str">
            <v>DR004407</v>
          </cell>
          <cell r="B292" t="str">
            <v>DR05300200/</v>
          </cell>
          <cell r="C292" t="str">
            <v xml:space="preserve">Manilha ceramica vidrada, conforme especificacoes da CEDAE, para esgoto sanitario, aterro e soca ate a altura da geratriz superior do tubo, com diametro 0,25m, inclusive fornecimento do material para rejuntamento com argamassa de cimento e areia no traco </v>
          </cell>
          <cell r="D292" t="str">
            <v>m</v>
          </cell>
          <cell r="E292">
            <v>35.17</v>
          </cell>
        </row>
        <row r="293">
          <cell r="A293" t="str">
            <v>DR004408</v>
          </cell>
          <cell r="B293" t="str">
            <v>DR05300250/</v>
          </cell>
          <cell r="C293" t="str">
            <v xml:space="preserve">Manilha ceramica vidrada, conforme especificacoes da CEDAE, para esgoto sanitario, aterro e soca ate a altura da geratriz superior do tubo, com diametro 0,30m, inclusive fornecimento do material para rejuntamento com argamassa de cimento e areia no traco </v>
          </cell>
          <cell r="D293" t="str">
            <v>m</v>
          </cell>
          <cell r="E293">
            <v>58.38</v>
          </cell>
        </row>
        <row r="294">
          <cell r="A294" t="str">
            <v>DR000348</v>
          </cell>
          <cell r="B294" t="str">
            <v>DR05350050/</v>
          </cell>
          <cell r="C294" t="str">
            <v>Curva ceramica de 45o ou 90o de ceramica, vibrada internamente, para esgoto, com diametro de 0,15m, inclusive fornecimento do material para rejuntamento com argamassa de cimento e areia no traco 1:4.  Fornecimento e assentamento.</v>
          </cell>
          <cell r="D294" t="str">
            <v>un</v>
          </cell>
          <cell r="E294">
            <v>11.84</v>
          </cell>
        </row>
        <row r="295">
          <cell r="A295" t="str">
            <v>DR000347</v>
          </cell>
          <cell r="B295" t="str">
            <v>DR05350100/</v>
          </cell>
          <cell r="C295" t="str">
            <v>Juncao de 45o ou 90o de ceramica, vibrada internamente, para esgoto, com diametro de 0,15m, inclusive fornecimento do material para rejuntamento com argamassa de cimento e areia no traco 1:4.  Fornecimento e assentamento.</v>
          </cell>
          <cell r="D295" t="str">
            <v>un</v>
          </cell>
          <cell r="E295">
            <v>19.57</v>
          </cell>
        </row>
        <row r="296">
          <cell r="A296" t="str">
            <v>DR004185</v>
          </cell>
          <cell r="B296" t="str">
            <v>DR05350150/</v>
          </cell>
          <cell r="C296" t="str">
            <v>Juncao de 45o ou 90o, vibrada internamente, para esgoto, com diametro de 0,20m, inclusive fornecimento do material para rejuntamento com argamassa de cimento e areia no traco 1:4. Fornecimento e assentamento.</v>
          </cell>
          <cell r="D296" t="str">
            <v>un</v>
          </cell>
          <cell r="E296">
            <v>26.89</v>
          </cell>
        </row>
        <row r="297">
          <cell r="A297" t="str">
            <v>DR010326</v>
          </cell>
          <cell r="B297" t="str">
            <v>DR05400050/</v>
          </cell>
          <cell r="C297" t="str">
            <v xml:space="preserve">Tubo de PVC rigido (NBR-7362), Vinilfort, para coletor de esgoto sanitario, com diametro nominal de 100mm, compreendendo carga e descarga, colocacao na vala, montagem e reaterro ate a geratriz superior do tubo, inclusive anel de borracha.  Fornecimento e </v>
          </cell>
          <cell r="D297" t="str">
            <v>m</v>
          </cell>
          <cell r="E297">
            <v>9.6999999999999993</v>
          </cell>
        </row>
        <row r="298">
          <cell r="A298" t="str">
            <v>DR010325</v>
          </cell>
          <cell r="B298" t="str">
            <v>DR05400100/</v>
          </cell>
          <cell r="C298" t="str">
            <v xml:space="preserve">Tubo de PVC rigido (NBR-7362), Vinilfort, para coletor de esgoto sanitario, com diametro nominal de 150mm, compreendendo carga e descarga, colocacao na vala, montagem e reaterro ate a geratriz superior do tubo, inclusive anel de borracha.  Fornecimento e </v>
          </cell>
          <cell r="D298" t="str">
            <v>m</v>
          </cell>
          <cell r="E298">
            <v>22.24</v>
          </cell>
        </row>
        <row r="299">
          <cell r="A299" t="str">
            <v>DR010322</v>
          </cell>
          <cell r="B299" t="str">
            <v>DR05400150/</v>
          </cell>
          <cell r="C299" t="str">
            <v xml:space="preserve">Tubo de PVC rigido (NBR-7362), Vinilfort, para coletor de esgoto sanitario, com diametro nominal de 200mm, compreendendo carga e descarga, colocacao na vala, montagem e reaterro ate a geratriz superior do tubo, inclusive anel de borracha.  Fornecimento e </v>
          </cell>
          <cell r="D299" t="str">
            <v>m</v>
          </cell>
          <cell r="E299">
            <v>31.38</v>
          </cell>
        </row>
        <row r="300">
          <cell r="A300" t="str">
            <v>DR010323</v>
          </cell>
          <cell r="B300" t="str">
            <v>DR05400200/</v>
          </cell>
          <cell r="C300" t="str">
            <v xml:space="preserve">Tubo de PVC rigido (NBR-7362), Vinilfort, para coletor de esgoto sanitario, com diametro nominal de 250mm, compreendendo carga e descarga, colocacao na vala, montagem e reaterro ate a geratriz superior do tubo, inclusive anel de borracha.  Fornecimento e </v>
          </cell>
          <cell r="D300" t="str">
            <v>m</v>
          </cell>
          <cell r="E300">
            <v>57.53</v>
          </cell>
        </row>
        <row r="301">
          <cell r="A301" t="str">
            <v>DR005433</v>
          </cell>
          <cell r="B301" t="str">
            <v>DR10100053A</v>
          </cell>
          <cell r="C301" t="str">
            <v>Tubo de queda de ferro fundido, diametro de 75mm, para drenagem de passarelas e viadutos.  Fornecimento e assentamento.</v>
          </cell>
          <cell r="D301" t="str">
            <v>m</v>
          </cell>
          <cell r="E301">
            <v>106.11</v>
          </cell>
        </row>
        <row r="302">
          <cell r="A302" t="str">
            <v>DR004080</v>
          </cell>
          <cell r="B302" t="str">
            <v>DR10150050/</v>
          </cell>
          <cell r="C302" t="str">
            <v>Cap de ferro fundido ductil, pintado interna e externamente com tinta betuminosa, com uma bolsa, inclusive fornecimento do material para junta (anel de borracha), com diametro de 75mm.  Fornecimento e assentamento.</v>
          </cell>
          <cell r="D302" t="str">
            <v>un</v>
          </cell>
          <cell r="E302">
            <v>52.9</v>
          </cell>
        </row>
        <row r="303">
          <cell r="A303" t="str">
            <v>DR004081</v>
          </cell>
          <cell r="B303" t="str">
            <v>DR10150053/</v>
          </cell>
          <cell r="C303" t="str">
            <v>Cap de ferro fundido ductil, pintado interna e externamente com tinta betuminosa, com uma bolsa, inclusive fornecimento do material para junta (anel de borracha), com diametro de 100mm.  Fornecimento e assentamento.</v>
          </cell>
          <cell r="D303" t="str">
            <v>un</v>
          </cell>
          <cell r="E303">
            <v>65.89</v>
          </cell>
        </row>
        <row r="304">
          <cell r="A304" t="str">
            <v>DR004094</v>
          </cell>
          <cell r="B304" t="str">
            <v>DR10150056/</v>
          </cell>
          <cell r="C304" t="str">
            <v>Cap de ferro fundido ductil, pintado interna e externamente com tinta betuminosa, com uma bolsa, inclusive fornecimento do material para junta (anel de borracha), com diametro de 150mm.  Fornecimento e assentamento.</v>
          </cell>
          <cell r="D304" t="str">
            <v>un</v>
          </cell>
          <cell r="E304">
            <v>100.94</v>
          </cell>
        </row>
        <row r="305">
          <cell r="A305" t="str">
            <v>DR004258</v>
          </cell>
          <cell r="B305" t="str">
            <v>DR10150100/</v>
          </cell>
          <cell r="C305" t="str">
            <v>Crivo de ferro fundido ductil, pintado interna e externamente com tinta betuminosa, com 1 flange, com diametro de 75mm.  Fornecimento e assentamento.</v>
          </cell>
          <cell r="D305" t="str">
            <v>un</v>
          </cell>
          <cell r="E305" t="e">
            <v>#N/A</v>
          </cell>
        </row>
        <row r="306">
          <cell r="A306" t="str">
            <v>DR004259</v>
          </cell>
          <cell r="B306" t="str">
            <v>DR10150103/</v>
          </cell>
          <cell r="C306" t="str">
            <v>Crivo de ferro fundido ductil, pintado interna e externamente com tinta betuminosa, com 1 flange, com diametro de 100mm.  Fornecimento e assentamento.</v>
          </cell>
          <cell r="D306" t="str">
            <v>un</v>
          </cell>
          <cell r="E306" t="e">
            <v>#N/A</v>
          </cell>
        </row>
        <row r="307">
          <cell r="A307" t="str">
            <v>DR004260</v>
          </cell>
          <cell r="B307" t="str">
            <v>DR10150106/</v>
          </cell>
          <cell r="C307" t="str">
            <v>Crivo de ferro fundido ductil, pintado interna e externamente com tinta betuminosa, com 1 flange, com diametro de 150mm.  Fornecimento e assentamento.</v>
          </cell>
          <cell r="D307" t="str">
            <v>un</v>
          </cell>
          <cell r="E307" t="e">
            <v>#N/A</v>
          </cell>
        </row>
        <row r="308">
          <cell r="A308" t="str">
            <v>DR004280</v>
          </cell>
          <cell r="B308" t="str">
            <v>DR10150150/</v>
          </cell>
          <cell r="C308" t="str">
            <v>Cruzeta de ferro fundido ductil, pintado interna e externamente com tinta betuminosa, com 4 bolsas, inclusive fornecimento do material para junta (anel de borracha), com diametro de (50x50)mm.  Fornecimento e assentamento.</v>
          </cell>
          <cell r="D308" t="str">
            <v>un</v>
          </cell>
          <cell r="E308" t="e">
            <v>#N/A</v>
          </cell>
        </row>
        <row r="309">
          <cell r="A309" t="str">
            <v>DR004105</v>
          </cell>
          <cell r="B309" t="str">
            <v>DR10150200/</v>
          </cell>
          <cell r="C309" t="str">
            <v>Curva de 90o de ferro fundido ductil, pintada interna e externamente com tinta betuminosa, com 2 flanges, inclusive  fornecimento do material para junta (arruela de borracha, parafusos com porca), com diametro de 50mm.  Fornecimento e assentamento.</v>
          </cell>
          <cell r="D309" t="str">
            <v>un</v>
          </cell>
          <cell r="E309">
            <v>97.4</v>
          </cell>
        </row>
        <row r="310">
          <cell r="A310" t="str">
            <v>DR004106</v>
          </cell>
          <cell r="B310" t="str">
            <v>DR10150203/</v>
          </cell>
          <cell r="C310" t="str">
            <v>Curva de 90o de ferro fundido ductil, pintada interna e externamente com tinta betuminosa, com 2 flanges, inclusive fornecimento do material para junta (arruela de borracha, parafusos com porca), com diametro de 75mm.  Fornecimento e assentamento.</v>
          </cell>
          <cell r="D310" t="str">
            <v>un</v>
          </cell>
          <cell r="E310">
            <v>172.76</v>
          </cell>
        </row>
        <row r="311">
          <cell r="A311" t="str">
            <v>DR004107</v>
          </cell>
          <cell r="B311" t="str">
            <v>DR10150206/</v>
          </cell>
          <cell r="C311" t="str">
            <v>Curva de 90o de ferro fundido ductil, pintada interna e externamente com tinta betuminosa, com 2 flanges, inclusive  fornecimento do material para junta (arruela de borracha, parafusos com porca), com diametro de 100mm.  Fornecimento e assentamento.</v>
          </cell>
          <cell r="D311" t="str">
            <v>un</v>
          </cell>
          <cell r="E311">
            <v>194.52</v>
          </cell>
        </row>
        <row r="312">
          <cell r="A312" t="str">
            <v>DR004108</v>
          </cell>
          <cell r="B312" t="str">
            <v>DR10150209/</v>
          </cell>
          <cell r="C312" t="str">
            <v>Curva de 90o de ferro fundido ductil, pintada interna e externamente com tinta betuminosa, com 2 flanges, inclusive fornecimento do material para junta (arruela de borracha, parafusos com porca), com diametro de 150mm.  Fornecimento e assentamento.</v>
          </cell>
          <cell r="D312" t="str">
            <v>un</v>
          </cell>
          <cell r="E312">
            <v>355.46</v>
          </cell>
        </row>
        <row r="313">
          <cell r="A313" t="str">
            <v>DR004112</v>
          </cell>
          <cell r="B313" t="str">
            <v>DR10150212/</v>
          </cell>
          <cell r="C313" t="str">
            <v>Curva de 90o de ferro fundido ductil, pintada interna e externamente com tinta betuminosa, com 2 flanges, inclusive fornecimento do material para junta (arruela de borracha, parafusos com porca), com diametro de 200mm.  Fornecimento e assentamento.</v>
          </cell>
          <cell r="D313" t="str">
            <v>un</v>
          </cell>
          <cell r="E313">
            <v>502.59</v>
          </cell>
        </row>
        <row r="314">
          <cell r="A314" t="str">
            <v>DR004113</v>
          </cell>
          <cell r="B314" t="str">
            <v>DR10150215/</v>
          </cell>
          <cell r="C314" t="str">
            <v>Curva de 90o de ferro fundido ductil, pintada interna e externamente com tinta betuminosa, com 2 flanges, inclusive fornecimento do material para junta (arruela de borracha, parafusos com porca), com diametro de 250mm.  Fornecimento e assentamento.</v>
          </cell>
          <cell r="D314" t="str">
            <v>un</v>
          </cell>
          <cell r="E314">
            <v>835.76</v>
          </cell>
        </row>
        <row r="315">
          <cell r="A315" t="str">
            <v>DR004115</v>
          </cell>
          <cell r="B315" t="str">
            <v>DR10150250/</v>
          </cell>
          <cell r="C315" t="str">
            <v>Curva de 45o de ferro fundido ductil, pintada interna e externamente com tinta betuminosa, com 2 flanges, inclusive fornecimento do material para junta (arruela de borracha, parafusos com porca), com diametro de 50mm.  Fornecimento e assentamento.</v>
          </cell>
          <cell r="D315" t="str">
            <v>un</v>
          </cell>
          <cell r="E315" t="e">
            <v>#N/A</v>
          </cell>
        </row>
        <row r="316">
          <cell r="A316" t="str">
            <v>DR004116</v>
          </cell>
          <cell r="B316" t="str">
            <v>DR10150253/</v>
          </cell>
          <cell r="C316" t="str">
            <v>Curva de 45o de ferro fundido ductil, pintada interna e externamente com tinta betuminosa, com 2 flanges, inclusive fornecimento do material para junta (arruela de borracha, parafusos com porca), com diametro de 75mm.  Fornecimento e assentamento.</v>
          </cell>
          <cell r="D316" t="str">
            <v>un</v>
          </cell>
          <cell r="E316">
            <v>186.4</v>
          </cell>
        </row>
        <row r="317">
          <cell r="A317" t="str">
            <v>DR004117</v>
          </cell>
          <cell r="B317" t="str">
            <v>DR10150256/</v>
          </cell>
          <cell r="C317" t="str">
            <v>Curva de 45o de ferro fundido ductil, pintada interna e externamente com tinta betuminosa, com 2 flanges, inclusive fornecimento do material para junta (arruela de borracha, parafusos com porca), com diametro de 100mm.  Fornecimento e assentamento.</v>
          </cell>
          <cell r="D317" t="str">
            <v>un</v>
          </cell>
          <cell r="E317">
            <v>187.81</v>
          </cell>
        </row>
        <row r="318">
          <cell r="A318" t="str">
            <v>DR004118</v>
          </cell>
          <cell r="B318" t="str">
            <v>DR10150259/</v>
          </cell>
          <cell r="C318" t="str">
            <v>Curva de 45o de ferro fundido ductil, pintada interna e externamente com tinta betuminosa, com 2 flanges, inclusive fornecimento do material para junta (arruela de borracha, parafusos com porca), com diametro de 150mm.  Fornecimento e assentamento.</v>
          </cell>
          <cell r="D318" t="str">
            <v>un</v>
          </cell>
          <cell r="E318">
            <v>336.23</v>
          </cell>
        </row>
        <row r="319">
          <cell r="A319" t="str">
            <v>DR004119</v>
          </cell>
          <cell r="B319" t="str">
            <v>DR10150262/</v>
          </cell>
          <cell r="C319" t="str">
            <v>Curva de 45o de ferro fundido ductil, pintada interna e externamente com tinta betuminosa, com 2 flanges, inclusive fornecimento do material para junta (arruela de borracha, parafusos com porca), com diametro de 200mm.  Fornecimento e assentamento.</v>
          </cell>
          <cell r="D319" t="str">
            <v>un</v>
          </cell>
          <cell r="E319">
            <v>439.67</v>
          </cell>
        </row>
        <row r="320">
          <cell r="A320" t="str">
            <v>DR004120</v>
          </cell>
          <cell r="B320" t="str">
            <v>DR10150265/</v>
          </cell>
          <cell r="C320" t="str">
            <v>Curva de 45o de ferro fundido ductil, pintada interna e externamente com tinta betuminosa, com 2 flanges, inclusive fornecimento do material para junta (arruela de borracha, parafusos com porca), com diametro de 250mm.  Fornecimento e assentamento.</v>
          </cell>
          <cell r="D320" t="str">
            <v>un</v>
          </cell>
          <cell r="E320">
            <v>990.5</v>
          </cell>
        </row>
        <row r="321">
          <cell r="A321" t="str">
            <v>DR004121</v>
          </cell>
          <cell r="B321" t="str">
            <v>DR10150268/</v>
          </cell>
          <cell r="C321" t="str">
            <v>Curva de 45o de ferro fundido ductil, pintada interna e externamente com tinta betuminosa, com 2 flanges, inclusive fornecimento do material para junta (arruela de borracha, parafusos com porca), com diametro de 300mm.  Fornecimento e assentamento.</v>
          </cell>
          <cell r="D321" t="str">
            <v>un</v>
          </cell>
          <cell r="E321">
            <v>1436.24</v>
          </cell>
        </row>
        <row r="322">
          <cell r="A322" t="str">
            <v>DR004098</v>
          </cell>
          <cell r="B322" t="str">
            <v>DR10150300/</v>
          </cell>
          <cell r="C322" t="str">
            <v>Extremidade de ferro fundido ductil, pintado internamente e externamente com tinta betuminosa, com 1 flange e 1 bolsa, inclusive fornecimento do material para junta (arruela, parafusos, anel de borracha), com diametro de 50mm.  Fornecimento e assentamento</v>
          </cell>
          <cell r="D322" t="str">
            <v>un</v>
          </cell>
          <cell r="E322" t="e">
            <v>#N/A</v>
          </cell>
        </row>
        <row r="323">
          <cell r="A323" t="str">
            <v>DR004099</v>
          </cell>
          <cell r="B323" t="str">
            <v>DR10150303/</v>
          </cell>
          <cell r="C323" t="str">
            <v>Extremidade de ferro fundido ductil, pintado internamente e externamente com tinta betuminosa, com 1 flange e 1 bolsa, inclusive fornecimento do material para junta (arruela, parafusos, anel de borracha), com diametro de 75mm.  Fornecimento e assentamento</v>
          </cell>
          <cell r="D323" t="str">
            <v>un</v>
          </cell>
          <cell r="E323">
            <v>135.86000000000001</v>
          </cell>
        </row>
        <row r="324">
          <cell r="A324" t="str">
            <v>DR004100</v>
          </cell>
          <cell r="B324" t="str">
            <v>DR10150306/</v>
          </cell>
          <cell r="C324" t="str">
            <v>Extremidade de ferro fundido ductil, pintado internamente e externamente com tinta betuminosa, com 1 flange e 1 bolsa, inclusive fornecimento do material para junta (arruela, parafusos, anel de borracha), com diametro de 100mm.  Fornecimento e assentament</v>
          </cell>
          <cell r="D324" t="str">
            <v>un</v>
          </cell>
          <cell r="E324">
            <v>152.6</v>
          </cell>
        </row>
        <row r="325">
          <cell r="A325" t="str">
            <v>DR004101</v>
          </cell>
          <cell r="B325" t="str">
            <v>DR10150309/</v>
          </cell>
          <cell r="C325" t="str">
            <v>Extremidade de ferro fundido ductil, pintado internamente e externamente com tinta betuminosa, com 1 flange e 1 bolsa, inclusive fornecimento do material para junta (arruela, parafusos, anel de borracha), com diametro de 150mm.  Fornecimento e assentament</v>
          </cell>
          <cell r="D325" t="str">
            <v>un</v>
          </cell>
          <cell r="E325">
            <v>234.04</v>
          </cell>
        </row>
        <row r="326">
          <cell r="A326" t="str">
            <v>DR004102</v>
          </cell>
          <cell r="B326" t="str">
            <v>DR10150312/</v>
          </cell>
          <cell r="C326" t="str">
            <v>Extremidade de ferro fundido ductil, pintado internamente e externamente com tinta betuminosa, com 1 flange e 1bolsa, inclusive fornecimento do material para junta (arruela, parafusos, anel de borracha), com diametro de 200mm.  Fornecimento e assentamento</v>
          </cell>
          <cell r="D326" t="str">
            <v>un</v>
          </cell>
          <cell r="E326">
            <v>331.84</v>
          </cell>
        </row>
        <row r="327">
          <cell r="A327" t="str">
            <v>DR004103</v>
          </cell>
          <cell r="B327" t="str">
            <v>DR10150315/</v>
          </cell>
          <cell r="C327" t="str">
            <v>Extremidade de ferro fundido ductil, pintado internamente e externamente com tinta betuminosa, com 1 flange e 1 bolsa, inclusive fornecimento do material para junta (arruela, parafusos, anel de borracha), com diametro de 250mm.  Fornecimento e assentament</v>
          </cell>
          <cell r="D327" t="str">
            <v>un</v>
          </cell>
          <cell r="E327">
            <v>420.21</v>
          </cell>
        </row>
        <row r="328">
          <cell r="A328" t="str">
            <v>DR004104</v>
          </cell>
          <cell r="B328" t="str">
            <v>DR10150318/</v>
          </cell>
          <cell r="C328" t="str">
            <v>Extremidade de ferro fundido ductil, pintado internamente e externamente com tinta betuminosa, com 1 flange e 1 bolsa, inclusive fornecimento do material para junta (arruela, parafusos, anel de borracha), com diametro de 300mm.  Fornecimento e assentament</v>
          </cell>
          <cell r="D328" t="str">
            <v>un</v>
          </cell>
          <cell r="E328">
            <v>575.38</v>
          </cell>
        </row>
        <row r="329">
          <cell r="A329" t="str">
            <v>DR004222</v>
          </cell>
          <cell r="B329" t="str">
            <v>DR10150350/</v>
          </cell>
          <cell r="C329" t="str">
            <v>Extremidade de ferro fundido ductil, pintado internamente e externamente com tinta betuminosa, com 1 flange e 1ponta, inclusive fornecimento do material para junta (arruela de borracha, parafusos com porca), com diametro de 50mm.  Fornecimento e assentame</v>
          </cell>
          <cell r="D329" t="str">
            <v>un</v>
          </cell>
          <cell r="E329">
            <v>77.12</v>
          </cell>
        </row>
        <row r="330">
          <cell r="A330" t="str">
            <v>DR004223</v>
          </cell>
          <cell r="B330" t="str">
            <v>DR10150353/</v>
          </cell>
          <cell r="C330" t="str">
            <v>Extremidade de ferro fundido ductil, pintado internamente e externamente com tinta betuminosa, com 1 flange e 1ponta, inclusive fornecimento do material para junta (arruela de borracha, parafusos com porca), com diametro de 75mm.  Fornecimento e assentame</v>
          </cell>
          <cell r="D330" t="str">
            <v>un</v>
          </cell>
          <cell r="E330">
            <v>109.11</v>
          </cell>
        </row>
        <row r="331">
          <cell r="A331" t="str">
            <v>DR004224</v>
          </cell>
          <cell r="B331" t="str">
            <v>DR10150356/</v>
          </cell>
          <cell r="C331" t="str">
            <v>Extremidade de ferro fundido ductil, pintado internamente e externamente com tinta betuminosa, com 1 flange e 1ponta, inclusive fornecimento do material para junta (arruela de borracha, parafusos com porca), com diametro de 100mm.  Fornecimento e assentam</v>
          </cell>
          <cell r="D331" t="str">
            <v>un</v>
          </cell>
          <cell r="E331">
            <v>128.13</v>
          </cell>
        </row>
        <row r="332">
          <cell r="A332" t="str">
            <v>DR004225</v>
          </cell>
          <cell r="B332" t="str">
            <v>DR10150359/</v>
          </cell>
          <cell r="C332" t="str">
            <v>Extremidade de ferro fundido ductil, pintado internamente e externamente com tinta betuminosa, com 1 flange e 1ponta, inclusive fornecimento do material para junta (arruela de borracha, parafusos com porca), com diametro de 150mm.  Fornecimento e assentam</v>
          </cell>
          <cell r="D332" t="str">
            <v>un</v>
          </cell>
          <cell r="E332">
            <v>401.89</v>
          </cell>
        </row>
        <row r="333">
          <cell r="A333" t="str">
            <v>DR004226</v>
          </cell>
          <cell r="B333" t="str">
            <v>DR10150362/</v>
          </cell>
          <cell r="C333" t="str">
            <v>Extremidade de ferro fundido ductil, pintado internamente e externamente com tinta betuminosa, com 1 flange e 1ponta, inclusive fornecimento do material para junta (arruela de borracha, parafusos com porca), com diametro de 200mm.  Fornecimento e assentam</v>
          </cell>
          <cell r="D333" t="str">
            <v>un</v>
          </cell>
          <cell r="E333">
            <v>727.88</v>
          </cell>
        </row>
        <row r="334">
          <cell r="A334" t="str">
            <v>DR004227</v>
          </cell>
          <cell r="B334" t="str">
            <v>DR10150365/</v>
          </cell>
          <cell r="C334" t="str">
            <v>Extremidade de ferro fundido ductil, pintado internamente e externamente com tinta betuminosa, com 1 flange e 1ponta, inclusive fornecimento do material para junta (arruela de borracha, parafusos com porca), com diametro de 250mm.  Fornecimento e assentam</v>
          </cell>
          <cell r="D334" t="str">
            <v>un</v>
          </cell>
          <cell r="E334">
            <v>857.61</v>
          </cell>
        </row>
        <row r="335">
          <cell r="A335" t="str">
            <v>DR004228</v>
          </cell>
          <cell r="B335" t="str">
            <v>DR10150368/</v>
          </cell>
          <cell r="C335" t="str">
            <v>Extremidade de ferro fundido ductil, pintado internamente e externamente com tinta betuminosa, com 1 flange e 1ponta, inclusive fornecimento do material para junta (arruela de borracha, parafusos com porca), com diametro de 300mm.  Fornecimento e assentam</v>
          </cell>
          <cell r="D335" t="str">
            <v>un</v>
          </cell>
          <cell r="E335">
            <v>981.71</v>
          </cell>
        </row>
        <row r="336">
          <cell r="A336" t="str">
            <v>DR004231</v>
          </cell>
          <cell r="B336" t="str">
            <v>DR10150400/</v>
          </cell>
          <cell r="C336" t="str">
            <v>Extremidade com aba de vedacao de ferro fundido ductil, pintada internamente e externamente com tinta betuminosa, com 1 flange e 1 ponta, inclusive fornecimento do material para junta (arruela de borracha, parafusos com porca), com diametro de 100mm.  For</v>
          </cell>
          <cell r="D336" t="str">
            <v>un</v>
          </cell>
          <cell r="E336">
            <v>273.29000000000002</v>
          </cell>
        </row>
        <row r="337">
          <cell r="A337" t="str">
            <v>DR004232</v>
          </cell>
          <cell r="B337" t="str">
            <v>DR10150403/</v>
          </cell>
          <cell r="C337" t="str">
            <v>Extremidade com aba de vedacao de ferro fundido ductil, pintada internamente e externamente com tinta betuminosa, com 1 flange e 1 ponta, inclusive fornecimento do material para junta (arruela de borracha, parafusos com porca), com diametro de 150mm.  For</v>
          </cell>
          <cell r="D337" t="str">
            <v>un</v>
          </cell>
          <cell r="E337">
            <v>401.89</v>
          </cell>
        </row>
        <row r="338">
          <cell r="A338" t="str">
            <v>DR004233</v>
          </cell>
          <cell r="B338" t="str">
            <v>DR10150406/</v>
          </cell>
          <cell r="C338" t="str">
            <v>Extremidade com aba de vedacao de ferro fundido ductil, pintada internamente e externamente com tinta betuminosa, com 1 flange e 1 ponta, inclusive fornecimento do material para junta (arruela de borracha, parafusos com porca), com diametro de 200mm.  For</v>
          </cell>
          <cell r="D338" t="str">
            <v>un</v>
          </cell>
          <cell r="E338">
            <v>727.88</v>
          </cell>
        </row>
        <row r="339">
          <cell r="A339" t="str">
            <v>DR004237</v>
          </cell>
          <cell r="B339" t="str">
            <v>DR10150450/</v>
          </cell>
          <cell r="C339" t="str">
            <v>Flange cego de ferro fundido ductil, pintado interna e externamente com tinta betuminosa, inclusive fornecimento do material para junta (arruela de borracha, parafusos com porca), com diametro de 75mm.  Fornecimento e assentamento.</v>
          </cell>
          <cell r="D339" t="str">
            <v>un</v>
          </cell>
          <cell r="E339">
            <v>56.09</v>
          </cell>
        </row>
        <row r="340">
          <cell r="A340" t="str">
            <v>DR004238</v>
          </cell>
          <cell r="B340" t="str">
            <v>DR10150453/</v>
          </cell>
          <cell r="C340" t="str">
            <v>Flange cego de ferro fundido ductil, pintado interna e externamente com tinta betuminosa, inclusive fornecimento do material para junta (arruela de borracha, parafusos com porca), com diametro de 100mm.  Fornecimento e assentamento.</v>
          </cell>
          <cell r="D340" t="str">
            <v>un</v>
          </cell>
          <cell r="E340">
            <v>75.28</v>
          </cell>
        </row>
        <row r="341">
          <cell r="A341" t="str">
            <v>DR004239</v>
          </cell>
          <cell r="B341" t="str">
            <v>DR10150456/</v>
          </cell>
          <cell r="C341" t="str">
            <v>Flange cego de ferro fundido ductil, pintado interna e externamente com tinta betuminosa, inclusive fornecimento do material para junta (arruela de borracha, parafusos com porca), com diametro de 150mm.  Fornecimento e assentamento.</v>
          </cell>
          <cell r="D341" t="str">
            <v>un</v>
          </cell>
          <cell r="E341">
            <v>132.1</v>
          </cell>
        </row>
        <row r="342">
          <cell r="A342" t="str">
            <v>DR004240</v>
          </cell>
          <cell r="B342" t="str">
            <v>DR10150459/</v>
          </cell>
          <cell r="C342" t="str">
            <v>Flange cego de ferro fundido ductil, pintado interna e externamente com tinta betuminosa, inclusive fornecimento do material para junta (arruela de borracha, parafusos com porca), com diametro de 200mm.  Fornecimento e assentamento.</v>
          </cell>
          <cell r="D342" t="str">
            <v>un</v>
          </cell>
          <cell r="E342">
            <v>158.25</v>
          </cell>
        </row>
        <row r="343">
          <cell r="A343" t="str">
            <v>DR004241</v>
          </cell>
          <cell r="B343" t="str">
            <v>DR10150462/</v>
          </cell>
          <cell r="C343" t="str">
            <v>Flange cego de ferro fundido ductil, pintado interna e externamente com tinta betuminosa, inclusive fornecimento do material para junta (arruela de borracha, parafusos com porca), com diametro de 250mm.  Fornecimento e assentamento.</v>
          </cell>
          <cell r="D343" t="str">
            <v>un</v>
          </cell>
          <cell r="E343">
            <v>248.66</v>
          </cell>
        </row>
        <row r="344">
          <cell r="A344" t="str">
            <v>DR004243</v>
          </cell>
          <cell r="B344" t="str">
            <v>DR10150500/</v>
          </cell>
          <cell r="C344" t="str">
            <v>Flange de ferro fundido ductil, pintado interna e externamente com tinta betuminosa, inclusive fornecimento do material para junta (arruela de borracha, parafusos com porca), com diametro de 50mm.  Fornecimento e assentamento.</v>
          </cell>
          <cell r="D344" t="str">
            <v>un</v>
          </cell>
          <cell r="E344" t="e">
            <v>#N/A</v>
          </cell>
        </row>
        <row r="345">
          <cell r="A345" t="str">
            <v>DR004244</v>
          </cell>
          <cell r="B345" t="str">
            <v>DR10150503/</v>
          </cell>
          <cell r="C345" t="str">
            <v>Flange de ferro fundido ductil, pintado interna e externamente com tinta betuminosa, inclusive fornecimento do material para junta (arruela de borracha, parafusos com porca), com diametro de 75mm.  Fornecimento e assentamento.</v>
          </cell>
          <cell r="D345" t="str">
            <v>un</v>
          </cell>
          <cell r="E345">
            <v>54.46</v>
          </cell>
        </row>
        <row r="346">
          <cell r="A346" t="str">
            <v>DR004245</v>
          </cell>
          <cell r="B346" t="str">
            <v>DR10150506/</v>
          </cell>
          <cell r="C346" t="str">
            <v>Flange de ferro fundido ductil, pintado interna e externamente com tinta betuminosa, inclusive fornecimento do material para junta (arruela de borracha, parafusos com porca), com diametro de 100mm.  Fornecimento e assentamento.</v>
          </cell>
          <cell r="D346" t="str">
            <v>un</v>
          </cell>
          <cell r="E346">
            <v>73.39</v>
          </cell>
        </row>
        <row r="347">
          <cell r="A347" t="str">
            <v>DR004246</v>
          </cell>
          <cell r="B347" t="str">
            <v>DR10150509/</v>
          </cell>
          <cell r="C347" t="str">
            <v>Flange de ferro fundido ductil, pintado interna e externamente com tinta betuminosa, inclusive fornecimento do material para junta (arruela de borracha, parafusos com porca), com diametro de 150mm.  Fornecimento e assentamento.</v>
          </cell>
          <cell r="D347" t="str">
            <v>un</v>
          </cell>
          <cell r="E347">
            <v>108.66</v>
          </cell>
        </row>
        <row r="348">
          <cell r="A348" t="str">
            <v>DR004247</v>
          </cell>
          <cell r="B348" t="str">
            <v>DR10150512/</v>
          </cell>
          <cell r="C348" t="str">
            <v>Flange de ferro fundido ductil, pintado interna e externamente com tinta betuminosa, inclusive fornecimento do material para junta (arruela de borracha, parafusos com porca), com diametro de 200mm.  Fornecimento e assentamento.</v>
          </cell>
          <cell r="D348" t="str">
            <v>un</v>
          </cell>
          <cell r="E348">
            <v>137.16999999999999</v>
          </cell>
        </row>
        <row r="349">
          <cell r="A349" t="str">
            <v>DR004248</v>
          </cell>
          <cell r="B349" t="str">
            <v>DR10150515/</v>
          </cell>
          <cell r="C349" t="str">
            <v>Flange de ferro fundido ductil, pintado interna e externamente com tinta betuminosa, inclusive fornecimento do material para junta (arruela de borracha, parafusos com porca), com diametro de 250mm.  Fornecimento e assentamento.</v>
          </cell>
          <cell r="D349" t="str">
            <v>un</v>
          </cell>
          <cell r="E349">
            <v>187.76</v>
          </cell>
        </row>
        <row r="350">
          <cell r="A350" t="str">
            <v>DR004207</v>
          </cell>
          <cell r="B350" t="str">
            <v>DR10150530/</v>
          </cell>
          <cell r="C350" t="str">
            <v>Juncao de 45o de ferro fundido ductil, pintado interna e externamente com tinta betuminosa, com 3 flanges, inclusive fornecimento do material para junta (arruela de borracha, parafusos com porca), com diametro de (75x75)mm.  Fornecimento e assentamento.</v>
          </cell>
          <cell r="D350" t="str">
            <v>un</v>
          </cell>
          <cell r="E350">
            <v>388.15</v>
          </cell>
        </row>
        <row r="351">
          <cell r="A351" t="str">
            <v>DR004208</v>
          </cell>
          <cell r="B351" t="str">
            <v>DR10150533/</v>
          </cell>
          <cell r="C351" t="str">
            <v>Juncao de 45o de ferro fundido ductil, pintado interna e externamente com tinta betuminosa, com 3 flanges, inclusive fornecimento do material para junta (arruela de borracha, parafusos com porca), com diametro de (100x75)mm.  Fornecimento e assentamento.</v>
          </cell>
          <cell r="D351" t="str">
            <v>un</v>
          </cell>
          <cell r="E351">
            <v>338.04</v>
          </cell>
        </row>
        <row r="352">
          <cell r="A352" t="str">
            <v>DR004209</v>
          </cell>
          <cell r="B352" t="str">
            <v>DR10150536/</v>
          </cell>
          <cell r="C352" t="str">
            <v>Juncao de 45o de ferro fundido ductil, pintado interna e externamente com tinta betuminosa, com 3 flanges, inclusive fornecimento do material para junta (arruela de borracha, parafusos com porca), com diametro de (100x100)mm.  Fornecimento e assentamento.</v>
          </cell>
          <cell r="D352" t="str">
            <v>un</v>
          </cell>
          <cell r="E352">
            <v>299.29000000000002</v>
          </cell>
        </row>
        <row r="353">
          <cell r="A353" t="str">
            <v>DR004211</v>
          </cell>
          <cell r="B353" t="str">
            <v>DR10150539/</v>
          </cell>
          <cell r="C353" t="str">
            <v>Juncao de 45o de ferro fundido ductil, pintado interna e externamente com tinta betuminosa, com 3 flanges, inclusive fornecimento do material para junta (arruela de borracha, parafusos com porca), com diametro de (150x150)mm.  Fornecimento e assentamento.</v>
          </cell>
          <cell r="D353" t="str">
            <v>un</v>
          </cell>
          <cell r="E353">
            <v>905.89</v>
          </cell>
        </row>
        <row r="354">
          <cell r="A354" t="str">
            <v>DR004218</v>
          </cell>
          <cell r="B354" t="str">
            <v>DR10150542/</v>
          </cell>
          <cell r="C354" t="str">
            <v>Juncao de 45o de ferro fundido ductil, pintado interna e externamente com tinta betuminosa, com 3 flanges, inclusive fornecimento do material para junta (arruela de borracha, parafusos com porca), com diametro de (250x250)mm.  Fornecimento e assentamento.</v>
          </cell>
          <cell r="D354" t="str">
            <v>un</v>
          </cell>
          <cell r="E354">
            <v>1553.77</v>
          </cell>
        </row>
        <row r="355">
          <cell r="A355" t="str">
            <v>DR004250</v>
          </cell>
          <cell r="B355" t="str">
            <v>DR10150550/</v>
          </cell>
          <cell r="C355" t="str">
            <v>Junta Gibault de ferro fundido ductil, pintado interna e externamente com tinta betuminosa, inclusive fornecimento do material para junta (anel de borracha, luva, contra-flanges e parafusos com porca), com diametro de 50mm.  Fornecimento e assentamento.</v>
          </cell>
          <cell r="D355" t="str">
            <v>un</v>
          </cell>
          <cell r="E355">
            <v>98.89</v>
          </cell>
        </row>
        <row r="356">
          <cell r="A356" t="str">
            <v>DR004251</v>
          </cell>
          <cell r="B356" t="str">
            <v>DR10150553/</v>
          </cell>
          <cell r="C356" t="str">
            <v>Junta Gibault de ferro fundido ductil, pintado interna e externamente com tinta betuminosa, inclusive fornecimento do material para junta (anel de borracha, luva, contra-flanges e parafusos com porca), com diametro de 75mm.  Fornecimento e assentamento.</v>
          </cell>
          <cell r="D356" t="str">
            <v>un</v>
          </cell>
          <cell r="E356">
            <v>113.5</v>
          </cell>
        </row>
        <row r="357">
          <cell r="A357" t="str">
            <v>DR004252</v>
          </cell>
          <cell r="B357" t="str">
            <v>DR10150556/</v>
          </cell>
          <cell r="C357" t="str">
            <v>Junta Gibault de ferro fundido ductil, pintado interna e externamente com tinta betuminosa, inclusive fornecimento do material para junta (anel de borracha, luva, contra-flanges e parafusos com porca), com diametro de 100mm.  Fornecimento e assentamento.</v>
          </cell>
          <cell r="D357" t="str">
            <v>un</v>
          </cell>
          <cell r="E357">
            <v>146.41</v>
          </cell>
        </row>
        <row r="358">
          <cell r="A358" t="str">
            <v>DR004253</v>
          </cell>
          <cell r="B358" t="str">
            <v>DR10150559/</v>
          </cell>
          <cell r="C358" t="str">
            <v>Junta Gibault de ferro fundido ductil, pintado interna e externamente com tinta betuminosa, inclusive fornecimento do material para junta (anel de borracha, luva, contra-flanges e parafusos com porca), com diametro de 150mm.  Fornecimento e assentamento.</v>
          </cell>
          <cell r="D358" t="str">
            <v>un</v>
          </cell>
          <cell r="E358">
            <v>222.37</v>
          </cell>
        </row>
        <row r="359">
          <cell r="A359" t="str">
            <v>DR004254</v>
          </cell>
          <cell r="B359" t="str">
            <v>DR10150562/</v>
          </cell>
          <cell r="C359" t="str">
            <v>Junta Gibault de ferro fundido ductil, pintado interna e externamente com tinta betuminosa, inclusive fornecimento do material para junta (anel de borracha, luva, contra-flanges e parafusos com porca), com diametro de 200mm.  Fornecimento e assentamento.</v>
          </cell>
          <cell r="D359" t="str">
            <v>un</v>
          </cell>
          <cell r="E359">
            <v>267.13</v>
          </cell>
        </row>
        <row r="360">
          <cell r="A360" t="str">
            <v>DR004256</v>
          </cell>
          <cell r="B360" t="str">
            <v>DR10150565/</v>
          </cell>
          <cell r="C360" t="str">
            <v>Junta Gibault de ferro fundido ductil, pintado interna e externamente com tinta betuminosa, inclusive fornecimento do material para junta (anel de borracha, luva, contra-flanges e parafusos com porca), com diametro de 250mm.  Fornecimento e assentamento.</v>
          </cell>
          <cell r="D360" t="str">
            <v>un</v>
          </cell>
          <cell r="E360">
            <v>355.82</v>
          </cell>
        </row>
        <row r="361">
          <cell r="A361" t="str">
            <v>DR004257</v>
          </cell>
          <cell r="B361" t="str">
            <v>DR10150569/</v>
          </cell>
          <cell r="C361" t="str">
            <v>Junta Gibault de ferro fundido ductil, pintado interna e externamente com tinta betuminosa, inclusive fornecimento do material para junta (anel de borracha, luva, contra-flanges e parafusos com porca), com diametro de 300mm.  Fornecimento e assentamento.</v>
          </cell>
          <cell r="D361" t="str">
            <v>un</v>
          </cell>
          <cell r="E361">
            <v>482.59</v>
          </cell>
        </row>
        <row r="362">
          <cell r="A362" t="str">
            <v>DR004308</v>
          </cell>
          <cell r="B362" t="str">
            <v>DR15450062/</v>
          </cell>
          <cell r="C362" t="str">
            <v>Ventosa triplice com flange, de ferro fundido ductil, classe 1MPa, pintada interna e externamente com tinta Epoxi poliamida, inclusive fornecimento do material para junta (arruela de borracha, parafusos com porca), com diametro de 200mm.  Fornecimento e a</v>
          </cell>
          <cell r="D362" t="str">
            <v>un</v>
          </cell>
          <cell r="E362">
            <v>4732.08</v>
          </cell>
        </row>
        <row r="363">
          <cell r="A363" t="str">
            <v>DR004293</v>
          </cell>
          <cell r="B363" t="str">
            <v>DR15500050/</v>
          </cell>
          <cell r="C363" t="str">
            <v>Volante de ferro fundido ductil para registros e valvulas com diametro de 50mm, referencia no 34, Barbara ou similar.  Fornecimento e assentamento.</v>
          </cell>
          <cell r="D363" t="str">
            <v>un</v>
          </cell>
          <cell r="E363">
            <v>48.9</v>
          </cell>
        </row>
        <row r="364">
          <cell r="A364" t="str">
            <v>DR004294</v>
          </cell>
          <cell r="B364" t="str">
            <v>DR15500053/</v>
          </cell>
          <cell r="C364" t="str">
            <v>Volante de ferro fundido ductil para registros e valvulas com diametro de 75mm, referencia no 35, Barbara ou similar.  Fornecimento e assentamento.</v>
          </cell>
          <cell r="D364" t="str">
            <v>un</v>
          </cell>
          <cell r="E364">
            <v>49.13</v>
          </cell>
        </row>
        <row r="365">
          <cell r="A365" t="str">
            <v>DR004295</v>
          </cell>
          <cell r="B365" t="str">
            <v>DR15500056/</v>
          </cell>
          <cell r="C365" t="str">
            <v>Volante de ferro fundido ductil para registros e valvulas com diametro de 100mm, referencia  no 36, Barbara ou similar.  Fornecimento e assentamento.</v>
          </cell>
          <cell r="D365" t="str">
            <v>un</v>
          </cell>
          <cell r="E365">
            <v>86.27</v>
          </cell>
        </row>
        <row r="366">
          <cell r="A366" t="str">
            <v>DR004296</v>
          </cell>
          <cell r="B366" t="str">
            <v>DR15500059/</v>
          </cell>
          <cell r="C366" t="str">
            <v>Volante de ferro fundido ductil para registros e valvulas com diametro de 150mm e 200mm referencia no 36, Barbara ou similar.  Fornecimento e assentamento.</v>
          </cell>
          <cell r="D366" t="str">
            <v>un</v>
          </cell>
          <cell r="E366">
            <v>138.74</v>
          </cell>
        </row>
        <row r="367">
          <cell r="A367" t="str">
            <v>DR004297</v>
          </cell>
          <cell r="B367" t="str">
            <v>DR15500062/</v>
          </cell>
          <cell r="C367" t="str">
            <v>Volante de ferro fundido ductil para registros e valvulas com diametro de 250mm e 300mm referencia no 21, Barbara ou similar.  Fornecimento e assentamento.</v>
          </cell>
          <cell r="D367" t="str">
            <v>un</v>
          </cell>
          <cell r="E367">
            <v>179.44</v>
          </cell>
        </row>
        <row r="368">
          <cell r="A368" t="str">
            <v>DR000350</v>
          </cell>
          <cell r="B368" t="str">
            <v>DR20050050/</v>
          </cell>
          <cell r="C368" t="str">
            <v>Poco de visita de concreto armado de (1x1x1,40)m, para coletor de aguas pluviais de 0,40m a 0,50m de diametro, com paredes de 0,15m de espessura e base de 0,20m, sendo o concreto dosado para fck=11MPa e sendo a base revestida com argamassa de cimento e ar</v>
          </cell>
          <cell r="D368" t="str">
            <v>un</v>
          </cell>
          <cell r="E368">
            <v>788.46</v>
          </cell>
        </row>
        <row r="369">
          <cell r="A369" t="str">
            <v>DR017819</v>
          </cell>
          <cell r="B369" t="str">
            <v>DR20100050/</v>
          </cell>
          <cell r="C369" t="str">
            <v>Poco de visita de blocos de concreto (20x20x40)cm, com vazios preenchidos de concreto simples para camadas preparatorias (180kg de cimento/m3), em paredes de 0,20m de espessura, de (1,20x1,20x1,40)m, utilizando argamassa de cimento e areia no traco 1:4 em</v>
          </cell>
          <cell r="D369" t="str">
            <v>un</v>
          </cell>
          <cell r="E369">
            <v>704.13</v>
          </cell>
        </row>
        <row r="370">
          <cell r="A370" t="str">
            <v>DR017820</v>
          </cell>
          <cell r="B370" t="str">
            <v>DR20100053/</v>
          </cell>
          <cell r="C370" t="str">
            <v>Poco de visita de blocos de concreto (20x20x40)cm, com vazios preenchidos de concreto simples para camadas preparatorias (180kg de cimento/m3), em paredes de 0,20m de espessura, de (1,30x1,30x1,40)m, utilizando argamassa de cimento e areia no traco 1:4 em</v>
          </cell>
          <cell r="D370" t="str">
            <v>un</v>
          </cell>
          <cell r="E370">
            <v>749.22</v>
          </cell>
        </row>
        <row r="371">
          <cell r="A371" t="str">
            <v>DR017821</v>
          </cell>
          <cell r="B371" t="str">
            <v>DR20100056/</v>
          </cell>
          <cell r="C371" t="str">
            <v>Poco de visita de blocos de concreto (20x20x40)cm, com vazios preenchidos de concreto simples para camadas preparatorias (180kg de cimento/m3), em paredes de 0,20m de espessura, de (1,40x1,40x1,50)m, utilizando argamassa de cimento e areia no traco 1:4 em</v>
          </cell>
          <cell r="D371" t="str">
            <v>un</v>
          </cell>
          <cell r="E371">
            <v>846.53</v>
          </cell>
        </row>
        <row r="372">
          <cell r="A372" t="str">
            <v>DR017822</v>
          </cell>
          <cell r="B372" t="str">
            <v>DR20100059/</v>
          </cell>
          <cell r="C372" t="str">
            <v>Poco de visita de blocos de concreto (20x20x40)cm, com vazios preenchidos de concreto simples para camadas preparatorias (180kg de cimento/m3), em paredes de 0,20m de espessura, de (1,50x1,50x1,60)m, utilizando argamassa de cimento e areia no traco 1:4 em</v>
          </cell>
          <cell r="D372" t="str">
            <v>un</v>
          </cell>
          <cell r="E372">
            <v>942.07</v>
          </cell>
        </row>
        <row r="373">
          <cell r="A373" t="str">
            <v>DR017823</v>
          </cell>
          <cell r="B373" t="str">
            <v>DR20100062/</v>
          </cell>
          <cell r="C373" t="str">
            <v>Poco de visita de blocos de concreto (20x20x40)cm, com vazios preenchidos de concreto simples para camadas preparatorias (180kg de cimento/m3), em paredes de 0,20m de espessura, de (1,60x1,60x1,70)m, utilizando argamassa de cimento e areia no traco 1:4 em</v>
          </cell>
          <cell r="D373" t="str">
            <v>un</v>
          </cell>
          <cell r="E373">
            <v>1046.75</v>
          </cell>
        </row>
        <row r="374">
          <cell r="A374" t="str">
            <v>DR017824</v>
          </cell>
          <cell r="B374" t="str">
            <v>DR20100065/</v>
          </cell>
          <cell r="C374" t="str">
            <v>Poco de visita de blocos de concreto (20x20x40)cm, com vazios preenchidos de concreto simples para camadas preparatorias (180kg de cimento/m3), em paredes de 0,20m de espessura, de (1,70x1,70x1,80)m, utilizando argamassa de cimento e areia no traco 1:4 em</v>
          </cell>
          <cell r="D374" t="str">
            <v>un</v>
          </cell>
          <cell r="E374">
            <v>1151.02</v>
          </cell>
        </row>
        <row r="375">
          <cell r="A375" t="str">
            <v>DR017825</v>
          </cell>
          <cell r="B375" t="str">
            <v>DR20100068/</v>
          </cell>
          <cell r="C375" t="str">
            <v>Poco de visita de blocos de concreto (20x20x40)cm, com vazios preenchidos de concreto simples para camadas preparatorias (180kg de cimento/m3), em paredes 0,20m de (2x2x2,10)m, utilizando argamassa de cimento e areia no traco 1:4 em volume, sendo as pared</v>
          </cell>
          <cell r="D375" t="str">
            <v>un</v>
          </cell>
          <cell r="E375">
            <v>1502.92</v>
          </cell>
        </row>
        <row r="376">
          <cell r="A376" t="str">
            <v>DR007820</v>
          </cell>
          <cell r="B376" t="str">
            <v>DR20100071/</v>
          </cell>
          <cell r="C376" t="str">
            <v>Poco de visita de blocos de concreto (10x20x40)cm, com vazios preenchidos de concreto simples para camadas preparatorias (180kg de cimento/m3), em paredes de 1 vez (0,20)m de (2,40x2,40x250)m, utilizando argamassa de cimento e areia no traco 1:4 em volume</v>
          </cell>
          <cell r="D376" t="str">
            <v>un</v>
          </cell>
          <cell r="E376">
            <v>2209.54</v>
          </cell>
        </row>
        <row r="377">
          <cell r="A377" t="str">
            <v>DR007819</v>
          </cell>
          <cell r="B377" t="str">
            <v>DR20100074/</v>
          </cell>
          <cell r="C377" t="str">
            <v>Poco de visita de blocos de concreto (10x20x40)cm, com vazios preenchidos de concreto simples para camadas preparatorias (180kg de cimento/m3), em paredes de 1 vez (0,20)m de (2,60x2,60x2,70)m, utilizando argamassa de cimento e areia no traco 1:4 em volum</v>
          </cell>
          <cell r="D377" t="str">
            <v>un</v>
          </cell>
          <cell r="E377">
            <v>2567.34</v>
          </cell>
        </row>
        <row r="378">
          <cell r="A378" t="str">
            <v>DR008214</v>
          </cell>
          <cell r="B378" t="str">
            <v>DR20150050A</v>
          </cell>
          <cell r="C378" t="str">
            <v>Poco de visita para coletor de esgoto sanitario, aneis de concreto pre-moldado, conforme especificacoes da CEDAE ; exclusive tampao de ferro fundido com profundidade de 0,80m.</v>
          </cell>
          <cell r="D378" t="str">
            <v>un</v>
          </cell>
          <cell r="E378">
            <v>109.37</v>
          </cell>
        </row>
        <row r="379">
          <cell r="A379" t="str">
            <v>DR004414</v>
          </cell>
          <cell r="B379" t="str">
            <v>DR20150053A</v>
          </cell>
          <cell r="C379" t="str">
            <v>Poco de visita para coletor de esgoto sanitario, aneis de concreto pre-moldado, de 1m de profundidade, conforme especificacoes da CEDAE, inclusive fornecimento de degraus de ferro fundido; exclusive tampao de ferro fundido.</v>
          </cell>
          <cell r="D379" t="str">
            <v>un</v>
          </cell>
          <cell r="E379">
            <v>133.02000000000001</v>
          </cell>
        </row>
        <row r="380">
          <cell r="A380" t="str">
            <v>DR004415</v>
          </cell>
          <cell r="B380" t="str">
            <v>DR20150056A</v>
          </cell>
          <cell r="C380" t="str">
            <v>Poco de visita para coletor de esgoto sanitario, aneis de concreto pre-moldado, conforme especificacoes da CEDAE, inclusive degraus de ferro fundido; exclusive tampao de ferro fundido com profundidade de 1,05m.</v>
          </cell>
          <cell r="D380" t="str">
            <v>un</v>
          </cell>
          <cell r="E380">
            <v>425.43</v>
          </cell>
        </row>
        <row r="381">
          <cell r="A381" t="str">
            <v>DR004416</v>
          </cell>
          <cell r="B381" t="str">
            <v>DR20150059A</v>
          </cell>
          <cell r="C381" t="str">
            <v>Poco de visita para coletor de esgoto sanitario, aneis de concreto pre-moldado, conforme especificacoes da CEDAE, inclusive degraus de ferro fundido; exclusive tampao de ferro fundido com profundidade de 1,20m.</v>
          </cell>
          <cell r="D381" t="str">
            <v>un</v>
          </cell>
          <cell r="E381">
            <v>459.11</v>
          </cell>
        </row>
        <row r="382">
          <cell r="A382" t="str">
            <v>DR004417</v>
          </cell>
          <cell r="B382" t="str">
            <v>DR20150062B</v>
          </cell>
          <cell r="C382" t="str">
            <v>Poco de visita para coletor de esgoto sanitario, aneis de concreto pre-moldado, conforme especificacoes da CEDAE, inclusive degraus de ferro fundido; exclusive tampao de ferro fundido com profundidade de 1,40m.</v>
          </cell>
          <cell r="D382" t="str">
            <v>un</v>
          </cell>
          <cell r="E382">
            <v>395.52</v>
          </cell>
        </row>
        <row r="383">
          <cell r="A383" t="str">
            <v>DR004418</v>
          </cell>
          <cell r="B383" t="str">
            <v>DR20150065A</v>
          </cell>
          <cell r="C383" t="str">
            <v>Poco de visita para coletor de esgoto sanitario, aneis de concreto pre-moldado, conforme especificacoes da CEDAE, inclusive degraus de ferro fundido; exclusive tampao de ferro fundido com profundidade de 1,50m.</v>
          </cell>
          <cell r="D383" t="str">
            <v>un</v>
          </cell>
          <cell r="E383">
            <v>539.15</v>
          </cell>
        </row>
        <row r="384">
          <cell r="A384" t="str">
            <v>DR004419</v>
          </cell>
          <cell r="B384" t="str">
            <v>DR20150068A</v>
          </cell>
          <cell r="C384" t="str">
            <v>Poco de visita para coletor de esgoto sanitario, aneis de concreto pre-moldado, conforme especificacoes da CEDAE, inclusive degraus de ferro fundido; exclusive tampao de ferro fundido com profundidade de 1,60m.</v>
          </cell>
          <cell r="D384" t="str">
            <v>un</v>
          </cell>
          <cell r="E384">
            <v>542.27</v>
          </cell>
        </row>
        <row r="385">
          <cell r="A385" t="str">
            <v>DR004420</v>
          </cell>
          <cell r="B385" t="str">
            <v>DR20150071A</v>
          </cell>
          <cell r="C385" t="str">
            <v>Poco de visita para coletor de esgoto sanitario, aneis de concreto pre-moldado, conforme especificacoes da CEDAE, inclusive degraus de ferro fundido; exclusive tampao de ferro fundido com profundidade de 1,70m.</v>
          </cell>
          <cell r="D385" t="str">
            <v>un</v>
          </cell>
          <cell r="E385">
            <v>460.16</v>
          </cell>
        </row>
        <row r="386">
          <cell r="A386" t="str">
            <v>DR004421</v>
          </cell>
          <cell r="B386" t="str">
            <v>DR20150074A</v>
          </cell>
          <cell r="C386" t="str">
            <v>Poco de visita para coletor de esgoto sanitario, aneis de concreto pre-moldado, conforme especificacoes da CEDAE, inclusive degraus de ferro fundido; exclusive tampao de ferro fundido com profundidade de 2m.</v>
          </cell>
          <cell r="D386" t="str">
            <v>un</v>
          </cell>
          <cell r="E386">
            <v>607.61</v>
          </cell>
        </row>
        <row r="387">
          <cell r="A387" t="str">
            <v>DR004422</v>
          </cell>
          <cell r="B387" t="str">
            <v>DR20150077A</v>
          </cell>
          <cell r="C387" t="str">
            <v>Poco de visita para coletor de esgoto sanitario, aneis de concreto pre-moldado, conforme especificacoes da CEDAE, inclusive degraus de ferro fundido; exclusive tampao de ferro fundido com profundidade de 2,30m.</v>
          </cell>
          <cell r="D387" t="str">
            <v>un</v>
          </cell>
          <cell r="E387">
            <v>649.09</v>
          </cell>
        </row>
        <row r="388">
          <cell r="A388" t="str">
            <v>DR008024</v>
          </cell>
          <cell r="B388" t="str">
            <v>DR20150080A</v>
          </cell>
          <cell r="C388" t="str">
            <v>Poco de visita para coletor de esgoto sanitario, aneis de concreto pre-moldado, conforme especificacoes da CEDAE, inclusive degraus de ferro fundido; exclusive tampao de ferro fundido com profundidade de 2,60m.</v>
          </cell>
          <cell r="D388" t="str">
            <v>un</v>
          </cell>
          <cell r="E388">
            <v>714.59</v>
          </cell>
        </row>
        <row r="389">
          <cell r="A389" t="str">
            <v>DR008025</v>
          </cell>
          <cell r="B389" t="str">
            <v>DR20150083A</v>
          </cell>
          <cell r="C389" t="str">
            <v>Poco de visita para coletor de esgoto sanitario, aneis de concreto pre-moldado, conforme especificacoes da CEDAE, inclusive degraus de ferro fundido; exclusive tampao de ferro fundido com profundidade de 3,20m.</v>
          </cell>
          <cell r="D389" t="str">
            <v>un</v>
          </cell>
          <cell r="E389">
            <v>813.73</v>
          </cell>
        </row>
        <row r="390">
          <cell r="A390" t="str">
            <v>DR008026</v>
          </cell>
          <cell r="B390" t="str">
            <v>DR20150086A</v>
          </cell>
          <cell r="C390" t="str">
            <v>Poco de visita para coletor de esgoto sanitario, aneis de concreto pre-moldado, conforme especificacoes da CEDAE, inclusive degraus de ferro fundido; exclusive tampao de ferro fundido com profundidade de 3,50m.</v>
          </cell>
          <cell r="D390" t="str">
            <v>un</v>
          </cell>
          <cell r="E390">
            <v>881.94</v>
          </cell>
        </row>
        <row r="391">
          <cell r="A391" t="str">
            <v>DR008027</v>
          </cell>
          <cell r="B391" t="str">
            <v>DR20150089A</v>
          </cell>
          <cell r="C391" t="str">
            <v>Poco de visita para coletor de esgoto sanitario, aneis de concreto pre-moldado, conforme especificacoes da CEDAE, inclusive degraus de ferro fundido; exclusive tampao de ferro fundido com profundidade de 3,80m.</v>
          </cell>
          <cell r="D391" t="str">
            <v>un</v>
          </cell>
          <cell r="E391">
            <v>936.72</v>
          </cell>
        </row>
        <row r="392">
          <cell r="A392" t="str">
            <v>DR008028</v>
          </cell>
          <cell r="B392" t="str">
            <v>DR20150092A</v>
          </cell>
          <cell r="C392" t="str">
            <v>Poco de visita para coletor de esgoto sanitario, aneis de concreto pre-moldado, conforme especificacoes da CEDAE, inclusive degraus de ferro fundido; exclusive tampao de ferro fundido com profundidade de 4,10m.</v>
          </cell>
          <cell r="D392" t="str">
            <v>un</v>
          </cell>
          <cell r="E392">
            <v>1004.81</v>
          </cell>
        </row>
        <row r="393">
          <cell r="A393" t="str">
            <v>DR008029</v>
          </cell>
          <cell r="B393" t="str">
            <v>DR20150095A</v>
          </cell>
          <cell r="C393" t="str">
            <v>Poco de visita para coletor de esgoto sanitario, aneis de concreto pre-moldado, conforme especificacoes da CEDAE, inclusive degraus de ferro fundido; exclusive tampao de ferro fundido com profundidade de 4,40m.</v>
          </cell>
          <cell r="D393" t="str">
            <v>un</v>
          </cell>
          <cell r="E393">
            <v>1051.23</v>
          </cell>
        </row>
        <row r="394">
          <cell r="A394" t="str">
            <v>DR008030</v>
          </cell>
          <cell r="B394" t="str">
            <v>DR20150098A</v>
          </cell>
          <cell r="C394" t="str">
            <v>Poco de visita para coletor de esgoto sanitario, aneis de concreto pre-moldado, conforme especificacoes da CEDAE, inclusive degraus de ferro fundido; exclusive tampao de ferro fundido com profundidade de 4,70m.</v>
          </cell>
          <cell r="D394" t="str">
            <v>un</v>
          </cell>
          <cell r="E394">
            <v>1112.77</v>
          </cell>
        </row>
        <row r="395">
          <cell r="A395" t="str">
            <v>DR008031</v>
          </cell>
          <cell r="B395" t="str">
            <v>DR20150101A</v>
          </cell>
          <cell r="C395" t="str">
            <v>Poco de visita para coletor de esgoto sanitario, aneis de concreto pre-moldado, conforme especificacoes da CEDAE, inclusive degraus de ferro fundido; exclusive tampao de ferro fundido com profundidade de 5m.</v>
          </cell>
          <cell r="D395" t="str">
            <v>un</v>
          </cell>
          <cell r="E395">
            <v>1174.19</v>
          </cell>
        </row>
        <row r="396">
          <cell r="A396" t="str">
            <v>DR007823</v>
          </cell>
          <cell r="B396" t="str">
            <v>DR20150150/</v>
          </cell>
          <cell r="C396" t="str">
            <v>Poco de visita para coletor de esgoto sanitario em aneis de concreto pre-moldado de 1,32m de profundidade, conforme especificacoes da CEDAE, inclusive fornecimento de tampao completo de ferro fundido de 0,60m de diametro, degraus de ferro fundido, rejunta</v>
          </cell>
          <cell r="D396" t="str">
            <v>un</v>
          </cell>
          <cell r="E396">
            <v>290.64999999999998</v>
          </cell>
        </row>
        <row r="397">
          <cell r="A397" t="str">
            <v>DR007682</v>
          </cell>
          <cell r="B397" t="str">
            <v>DR20150200A</v>
          </cell>
          <cell r="C397" t="str">
            <v>Fornecimento e assentamento de anel de concreto armado pre-moldado para pocos de visita de esgotos sanitarios, segundo especificacoes da CEDAE, medindo (0,60x0,15x0,05)m, com argamassa de cimento e areia no traco 1:4, inclusive degraus de ferro fundido; e</v>
          </cell>
          <cell r="D397" t="str">
            <v>un</v>
          </cell>
          <cell r="E397">
            <v>20.45</v>
          </cell>
        </row>
        <row r="398">
          <cell r="A398" t="str">
            <v>DR007683</v>
          </cell>
          <cell r="B398" t="str">
            <v>DR20150203A</v>
          </cell>
          <cell r="C398" t="str">
            <v>Fornecimento e assentamento de anel de concreto armado pre-moldado para pocos de visita de esgotos sanitarios, segundo especificacoes da CEDAE, medindo (0,60x0,30x0,05)m, com argamassa de cimento e areia no traco 1:4, inclusive degraus de ferro fundido; e</v>
          </cell>
          <cell r="D398" t="str">
            <v>un</v>
          </cell>
          <cell r="E398">
            <v>33.54</v>
          </cell>
        </row>
        <row r="399">
          <cell r="A399" t="str">
            <v>DR007684</v>
          </cell>
          <cell r="B399" t="str">
            <v>DR20150209A</v>
          </cell>
          <cell r="C399" t="str">
            <v xml:space="preserve">Fornecimento e assentamento de anel de concreto armado pre-moldado para pocos de visita de esgotos sanitarios, segundo especificacoes da CEDAE, medindo (0,60x0,075x0,05)m, com argamassa de cimento e areia no traco 1:4, inclusive degraus de ferro fundido; </v>
          </cell>
          <cell r="D399" t="str">
            <v>un</v>
          </cell>
          <cell r="E399">
            <v>14.74</v>
          </cell>
        </row>
        <row r="400">
          <cell r="A400" t="str">
            <v>DR017796</v>
          </cell>
          <cell r="B400" t="str">
            <v>DR30050050/</v>
          </cell>
          <cell r="C400" t="str">
            <v xml:space="preserve">Caixa de passagem de alvenaria de tijolo macico (5,5x9,5x19,5)cm, em paredes de meia vez (0,10m), de (0,40x0,40x0,60)m, cem tampa em concreto armado, utilizando argamassa de cimento e areia no traco 1:4 em volume, com fundo em concreto simples provido de </v>
          </cell>
          <cell r="D400" t="str">
            <v>un</v>
          </cell>
          <cell r="E400">
            <v>92.35</v>
          </cell>
        </row>
        <row r="401">
          <cell r="A401" t="str">
            <v>DR017797</v>
          </cell>
          <cell r="B401" t="str">
            <v>DR30050100/</v>
          </cell>
          <cell r="C401" t="str">
            <v>Caixa de passagem de alvenaria de bloco de concreto prensado (15x20x40)cm, com vazios preenchidos de concreto simples para camadas preparatorias (180kg de cimento/m3), em paredes de meia vez (0,15m), de (0,60x0,60x0,80)m, sem tampa utilizando argamassa de</v>
          </cell>
          <cell r="D401" t="str">
            <v>un</v>
          </cell>
          <cell r="E401">
            <v>170.75</v>
          </cell>
        </row>
        <row r="402">
          <cell r="A402" t="str">
            <v>DR000358</v>
          </cell>
          <cell r="B402" t="str">
            <v>DR30100050/</v>
          </cell>
          <cell r="C402" t="str">
            <v>Caixa para registro, de alvenaria de tijolo macico (7x10x20)cm, em paredes de meia vez (0,10m), de (0,28x0,28x0,50)m, com tampa de concreto com 0,10m de espessura minima, utilizando argamassa de cimento e areia, no traco 1:4.</v>
          </cell>
          <cell r="D402" t="str">
            <v>un</v>
          </cell>
          <cell r="E402">
            <v>84.45</v>
          </cell>
        </row>
        <row r="403">
          <cell r="A403" t="str">
            <v>DR004413</v>
          </cell>
          <cell r="B403" t="str">
            <v>DR30100053/</v>
          </cell>
          <cell r="C403" t="str">
            <v>Caixa para registro, de alvenaria de tijolo macico (7x10x20)cm, em paredes de meia vez (0,10m), de (0,30x0,30x0,50)m, com tampa de concreto com 0,10m de espessura minima, utilizando argamassa de cimento e areia no traco 1:4 em volume, sendo as paredes rev</v>
          </cell>
          <cell r="D403" t="str">
            <v>un</v>
          </cell>
          <cell r="E403">
            <v>89.1</v>
          </cell>
        </row>
        <row r="404">
          <cell r="A404" t="str">
            <v>DR004409</v>
          </cell>
          <cell r="B404" t="str">
            <v>DR30100056/</v>
          </cell>
          <cell r="C404" t="str">
            <v>Caixa para registro, de alvenaria de tijolo macico (7x10x20)cm, em paredes de meia vez (0,10m), de (0,50x0,50x0,70)m, com tampa de concreto com 0,10m de espessura minima, utilizando argamassa de cimento e areia no traco 1:4 em volume, sendo as paredes rev</v>
          </cell>
          <cell r="D404" t="str">
            <v>un</v>
          </cell>
          <cell r="E404">
            <v>186.72</v>
          </cell>
        </row>
        <row r="405">
          <cell r="A405" t="str">
            <v>DR004411</v>
          </cell>
          <cell r="B405" t="str">
            <v>DR30100059/</v>
          </cell>
          <cell r="C405" t="str">
            <v>Caixa para registro, de alvenaria de tijolo macico (7x10x20)cm, em paredes de meia vez (0,10m), de (0,40x0,40x0,50)m, com tampa de concreto com 0,10m de espessura minima, utilizando argamassa de cimento e areia no traco 1:4 em volume, sendo as paredes rev</v>
          </cell>
          <cell r="D405" t="str">
            <v>un</v>
          </cell>
          <cell r="E405">
            <v>111.48</v>
          </cell>
        </row>
        <row r="406">
          <cell r="A406" t="str">
            <v>DR005016</v>
          </cell>
          <cell r="B406" t="str">
            <v>DR30100100/</v>
          </cell>
          <cell r="C406" t="str">
            <v>Caixa de concreto pre-moldado, medindo (30x30x20)cm com tampao para registro de incendio de (30x40)cm.  Fornecimento.</v>
          </cell>
          <cell r="D406" t="str">
            <v>un</v>
          </cell>
          <cell r="E406">
            <v>50.95</v>
          </cell>
        </row>
        <row r="407">
          <cell r="A407" t="str">
            <v>DR007271</v>
          </cell>
          <cell r="B407" t="str">
            <v>DR30150050/</v>
          </cell>
          <cell r="C407" t="str">
            <v>Caixa de ralo, de alvenaria de tijolo macico (7x10x20)cm em paredes de uma vez (0,20m), de (0,40x1x1)m, utilizando argamassa de cimento e areia no traco 1:4 em volume, sendo as paredes revestidas internamente com a mesma argamassa, com base de 0,20m de co</v>
          </cell>
          <cell r="D407" t="str">
            <v>un</v>
          </cell>
          <cell r="E407">
            <v>534.29</v>
          </cell>
        </row>
        <row r="408">
          <cell r="A408" t="str">
            <v>DR000359</v>
          </cell>
          <cell r="B408" t="str">
            <v>DR30150053/</v>
          </cell>
          <cell r="C408" t="str">
            <v>Caixa de ralo, de alvenaria de tijolo macico (7x10x20)cm, em paredes de uma vez (0,20m), de (0,90x1,20x1,50) (medidas externas), utilizando argamassa de cimento e areia no traco 1:4 em volume, sendo as paredes revestidas internamente com a mesma argamassa</v>
          </cell>
          <cell r="D408" t="str">
            <v>un</v>
          </cell>
          <cell r="E408">
            <v>652.88</v>
          </cell>
        </row>
        <row r="409">
          <cell r="A409" t="str">
            <v>DR017801</v>
          </cell>
          <cell r="B409" t="str">
            <v>DR30150100/</v>
          </cell>
          <cell r="C409" t="str">
            <v>Caixa de ralo, de blocos de concreto prensado (15x20x40)cm, com vazios preenchidos de concreto simples para camadas preparatorias (180Kg de cimento/m3),  em paredes de 1/2 vez (0,15m), de (0,30x0,90x0,90)m, para aguas pluviais, utilizando argamassa de cim</v>
          </cell>
          <cell r="D409" t="str">
            <v>un</v>
          </cell>
          <cell r="E409">
            <v>392.45</v>
          </cell>
        </row>
        <row r="410">
          <cell r="A410" t="str">
            <v>DR017798</v>
          </cell>
          <cell r="B410" t="str">
            <v>DR30150103/</v>
          </cell>
          <cell r="C410" t="str">
            <v>Caixa de ralo, de blocos de concreto prensado (15x20x40)cm, com vazios preenchidos de concreto simples para camadas preparatorias (180kg de cimento/m3), em paredes de meia vez (0,15m), de (0,30x0,90x0,90)m, para aguas pluviais, utilizando argamassa de cim</v>
          </cell>
          <cell r="D410" t="str">
            <v>un</v>
          </cell>
          <cell r="E410">
            <v>559.58000000000004</v>
          </cell>
        </row>
        <row r="411">
          <cell r="A411" t="str">
            <v>DR007272</v>
          </cell>
          <cell r="B411" t="str">
            <v>DR30200050/</v>
          </cell>
          <cell r="C411" t="str">
            <v>Caixa de inspecao para coletor de esgoto sanitario em aneis de concreto pre-moldado de 0,70m de profundidade, conforme especificacoes da CEDAE, inclusive fornecimento de tampao completo de ferro fundido de 0,60m de diametro, degraus de ferro fundido, reju</v>
          </cell>
          <cell r="D411" t="str">
            <v>un</v>
          </cell>
          <cell r="E411">
            <v>243.6</v>
          </cell>
        </row>
        <row r="412">
          <cell r="A412" t="str">
            <v>DR007269</v>
          </cell>
          <cell r="B412" t="str">
            <v>DR30200053/</v>
          </cell>
          <cell r="C412" t="str">
            <v>Caixa de inspecao para coletor de esgoto sanitario em aneis de concreto pre-moldado de 0,75m de profundidade, conforme especificacoes da CEDAE, inclusive fornecimento de tampao completo de ferro fundido de 0,60m de diametro, degraus de ferro fundido, reju</v>
          </cell>
          <cell r="D412" t="str">
            <v>un</v>
          </cell>
          <cell r="E412">
            <v>245.36</v>
          </cell>
        </row>
        <row r="413">
          <cell r="A413" t="str">
            <v>DR007293</v>
          </cell>
          <cell r="B413" t="str">
            <v>DR30200056/</v>
          </cell>
          <cell r="C413" t="str">
            <v>Caixa de inspecao para coletor de esgoto sanitario em aneis de concreto pre-moldado de 0,95m de profundidade, conforme especificacoes da CEDAE, inclusive fornecimento de tampao completo de ferro fundido de 0,60m de diametro, degraus de ferro fundido, reju</v>
          </cell>
          <cell r="D413" t="str">
            <v>un</v>
          </cell>
          <cell r="E413">
            <v>266.88</v>
          </cell>
        </row>
        <row r="414">
          <cell r="A414" t="str">
            <v>DR007292</v>
          </cell>
          <cell r="B414" t="str">
            <v>DR30200059/</v>
          </cell>
          <cell r="C414" t="str">
            <v>Caixa de inspecao para coletor de esgoto sanitario em aneis de concreto pre-moldado de 1m de profundidade, conforme especificacoes da CEDAE, inclusive fornecimento de tampao completo de ferro fundido de 0,60m de diametro, degraus de ferro fundido, rejunta</v>
          </cell>
          <cell r="D414" t="str">
            <v>un</v>
          </cell>
          <cell r="E414" t="e">
            <v>#N/A</v>
          </cell>
        </row>
        <row r="415">
          <cell r="A415" t="str">
            <v>DR003874</v>
          </cell>
          <cell r="B415" t="str">
            <v>DR35050050/</v>
          </cell>
          <cell r="C415" t="str">
            <v>Tampao de ferro fundido articulado, de 30cm de diametro, padrao RIOLUZ/CET-RIO, assentado com argamassa de cimento e areia no traco 1:4 em volume.  Fornecimento e assentamento.</v>
          </cell>
          <cell r="D415" t="str">
            <v>un</v>
          </cell>
          <cell r="E415">
            <v>39.869999999999997</v>
          </cell>
        </row>
        <row r="416">
          <cell r="A416" t="str">
            <v>DR000368</v>
          </cell>
          <cell r="B416" t="str">
            <v>DR35050053/</v>
          </cell>
          <cell r="C416" t="str">
            <v>Tampao de ferro fundido, articulado, de 0,60m de diametro, padrao RIOLUZ, tipo leve, assentado com argamassa de cimento e areia no traco 1:4 em volume.  Fornecimento e colocacao.</v>
          </cell>
          <cell r="D416" t="str">
            <v>un</v>
          </cell>
          <cell r="E416">
            <v>214.29</v>
          </cell>
        </row>
        <row r="417">
          <cell r="A417" t="str">
            <v>DR000369</v>
          </cell>
          <cell r="B417" t="str">
            <v>DR35050056/</v>
          </cell>
          <cell r="C417" t="str">
            <v>Tampao de ferro fundido, articulado, de 0,60m de diametro, padrao RIOLUZ, tipo pesado, assentado com argamassa de cimento e areia no traco 1:4 em volume.  Fornecimento e colocacao.</v>
          </cell>
          <cell r="D417" t="str">
            <v>un</v>
          </cell>
          <cell r="E417">
            <v>291.89</v>
          </cell>
        </row>
        <row r="418">
          <cell r="A418" t="str">
            <v>DR005195</v>
          </cell>
          <cell r="B418" t="str">
            <v>DR35050100/</v>
          </cell>
          <cell r="C418" t="str">
            <v>Tampao de ferro fundido completo, para caixa de inspecao ou semelhante, com 25Kg, assentado com argamassa de cimento e areia no traco 1:4 em volume.  Fornecimento e colocacao.</v>
          </cell>
          <cell r="D418" t="str">
            <v>un</v>
          </cell>
          <cell r="E418">
            <v>66.430000000000007</v>
          </cell>
        </row>
        <row r="419">
          <cell r="A419" t="str">
            <v>DR002188</v>
          </cell>
          <cell r="B419" t="str">
            <v>DR35050150/</v>
          </cell>
          <cell r="C419" t="str">
            <v>Tampao de ferro fundido completo, de 0,40m a 0,60m de diametro, com 125Kg, para caixa de registro, assentamento com argamassa de cimento e areia no traco 1:3 em volume.  Fornecimento e assentamento.</v>
          </cell>
          <cell r="D419" t="str">
            <v>un</v>
          </cell>
          <cell r="E419">
            <v>131.35</v>
          </cell>
        </row>
        <row r="420">
          <cell r="A420" t="str">
            <v>DR000364</v>
          </cell>
          <cell r="B420" t="str">
            <v>DR35050200/</v>
          </cell>
          <cell r="C420" t="str">
            <v>Tampao de ferro fundido completo, tipo medio, com 125Kg, para  poco de visita de esgoto sanitario, assentado com argamassa de cimento e areia no traco 1:4 em volume.  Fornecimento e colocacao.</v>
          </cell>
          <cell r="D420" t="str">
            <v>un</v>
          </cell>
          <cell r="E420">
            <v>136.18</v>
          </cell>
        </row>
        <row r="421">
          <cell r="A421" t="str">
            <v>DR000367</v>
          </cell>
          <cell r="B421" t="str">
            <v>DR35050250/</v>
          </cell>
          <cell r="C421" t="str">
            <v>Tampao de ferro fundido completo, articulado, pesado, de 0,60m de diametro, tipo avenida, assentado com argamassa de cimento e areia no traco 1:4 em volume.  Fornecimento e colocacao.</v>
          </cell>
          <cell r="D421" t="str">
            <v>un</v>
          </cell>
          <cell r="E421">
            <v>207.62</v>
          </cell>
        </row>
        <row r="422">
          <cell r="A422" t="str">
            <v>DR000363</v>
          </cell>
          <cell r="B422" t="str">
            <v>DR35050253/</v>
          </cell>
          <cell r="C422" t="str">
            <v>Tampao de ferro fundido completo, de 0,60m de diametro, com 175Kg, para chamines de caixa de areia ou poco de visita, assentamento com argamassa de cimento e areia no traco 1:4 em volume.  Fornecimento e colocacao.</v>
          </cell>
          <cell r="D422" t="str">
            <v>un</v>
          </cell>
          <cell r="E422">
            <v>155.79</v>
          </cell>
        </row>
        <row r="423">
          <cell r="A423" t="str">
            <v>EQ007990</v>
          </cell>
          <cell r="B423" t="str">
            <v>EQ05050615A</v>
          </cell>
          <cell r="C423" t="str">
            <v>Caminhao tanque, capacidade de 10.000l, com motorista, material de operacao e material de manutencao, com as seguintes especificacoes minimas: motor diesel de 142CV, bomba d'agua e mangote com 50m de extensao.  Custo horario produtivo.</v>
          </cell>
          <cell r="D423" t="str">
            <v>h</v>
          </cell>
          <cell r="E423">
            <v>49.18</v>
          </cell>
        </row>
        <row r="424">
          <cell r="A424" t="str">
            <v>EQ007992</v>
          </cell>
          <cell r="B424" t="str">
            <v>EQ05050618/</v>
          </cell>
          <cell r="C424" t="str">
            <v>Caminhao tanque, capacidade de 10.000l, com motorista e material de operacao, com as seguintes especificacoes minimas: motor diesel de 142CV, bomba d'agua e mangote com 50m de extensao.  Custo horario improdutivo (motor funcionando).</v>
          </cell>
          <cell r="D424" t="str">
            <v>h</v>
          </cell>
          <cell r="E424">
            <v>23.44</v>
          </cell>
        </row>
        <row r="425">
          <cell r="A425" t="str">
            <v>EQ007993</v>
          </cell>
          <cell r="B425" t="str">
            <v>EQ05050621/</v>
          </cell>
          <cell r="C425" t="str">
            <v>Caminhao tanque, capacidade de 10.000l, com motorista, com as seguintes especificacoes minimas: motor diesel de 142CV, bomba d'agua e mangote com 50m de extensao.  Custo horario improdutivo (motor desligado).</v>
          </cell>
          <cell r="D425" t="str">
            <v>h</v>
          </cell>
          <cell r="E425">
            <v>10.92</v>
          </cell>
        </row>
        <row r="426">
          <cell r="A426" t="str">
            <v>EQ001291</v>
          </cell>
          <cell r="B426" t="str">
            <v>EQ05050650/</v>
          </cell>
          <cell r="C426" t="str">
            <v>Elevador para transporte de concreto, exclusive operador, com as seguintes especificacoes minimas: guincho com motor trifasico de 10HP, chave de reversao manual, motofreio e dispositivo de anti queda livre, 16m de torre desmontavel estaiada, cacamba autom</v>
          </cell>
          <cell r="D426" t="str">
            <v>h</v>
          </cell>
          <cell r="E426">
            <v>5.05</v>
          </cell>
        </row>
        <row r="427">
          <cell r="A427" t="str">
            <v>EQ001293</v>
          </cell>
          <cell r="B427" t="str">
            <v>EQ05050653/</v>
          </cell>
          <cell r="C427" t="str">
            <v>Elevador para transporte de concreto, exclusive operador, com as seguintes especificacoes minimas: guincho com motor trifasico de 10HP, chave de reversao manual, motofreio e dispositivo de anti queda livre, 16m de torre desmontavel estaiada, cacamba autom</v>
          </cell>
          <cell r="D427" t="str">
            <v>h</v>
          </cell>
          <cell r="E427">
            <v>2.11</v>
          </cell>
        </row>
        <row r="428">
          <cell r="A428" t="str">
            <v>EQ017870</v>
          </cell>
          <cell r="B428" t="str">
            <v>EQ05050700A</v>
          </cell>
          <cell r="C428" t="str">
            <v>Guindaste sobre rodas, capacidade de 10t, com operador e um  auxiliar, material de operacao e material de manutencao com as seguintes especificacoes minimas: motor diesel de 124CV, lanca telescopica retraida com 7,0m e extendida com 11,0m, raio de giro de</v>
          </cell>
          <cell r="D428" t="str">
            <v>h</v>
          </cell>
          <cell r="E428">
            <v>73.23</v>
          </cell>
        </row>
        <row r="429">
          <cell r="A429" t="str">
            <v>EQ017872</v>
          </cell>
          <cell r="B429" t="str">
            <v>EQ05050703/</v>
          </cell>
          <cell r="C429" t="str">
            <v>Guindaste sobre rodas, capacidade de 10t, com operador e um  auxiliar, material de operacao, com as seguintes especificacoes minimas: motor diesel de 124CV, lanca telescopica retraida com 7,0m e extendida com 11,0m, raio de giro de 5,60m, acionamento hidr</v>
          </cell>
          <cell r="D429" t="str">
            <v>h</v>
          </cell>
          <cell r="E429">
            <v>39.42</v>
          </cell>
        </row>
        <row r="430">
          <cell r="A430" t="str">
            <v>EQ017871</v>
          </cell>
          <cell r="B430" t="str">
            <v>EQ05050706/</v>
          </cell>
          <cell r="C430" t="str">
            <v>Guindaste sobre rodas, capacidade de 10t, com operador e um  auxiliar, com as seguintes especificacoes minimas: motor diesel de 124CV, lanca telescopica retraida com 7,0m e extendida com 11,0m, raio de giro de 5,60m, acionamento hidraulico.  Custo horario</v>
          </cell>
          <cell r="D430" t="str">
            <v>h</v>
          </cell>
          <cell r="E430">
            <v>28.75</v>
          </cell>
        </row>
        <row r="431">
          <cell r="A431" t="str">
            <v>EQ017874</v>
          </cell>
          <cell r="B431" t="str">
            <v>EQ05050715A</v>
          </cell>
          <cell r="C431" t="str">
            <v xml:space="preserve">Guindaste sobre rodas, capacidade de 15t, com operador e um  auxiliar, material de operacao e material de manutencao com as seguintes especificacoes minimas: motor diesel de 121CV, lanca telescopica retraida com 7,60m e extendida com 18,30m, raio de giro </v>
          </cell>
          <cell r="D431" t="str">
            <v>h</v>
          </cell>
          <cell r="E431">
            <v>131.86000000000001</v>
          </cell>
        </row>
        <row r="432">
          <cell r="A432" t="str">
            <v>EQ017875</v>
          </cell>
          <cell r="B432" t="str">
            <v>EQ05050718/</v>
          </cell>
          <cell r="C432" t="str">
            <v>Guindaste sobre rodas, capacidade de 15t, com operador e um  auxiliar, material de operacao,  com as seguintes especificacoes minimas: motor diesel de 121CV, lanca telescopica retraida com 7,60m e extendida com 18,30m, raio de giro de 4,65m, acionamento h</v>
          </cell>
          <cell r="D432" t="str">
            <v>h</v>
          </cell>
          <cell r="E432">
            <v>69.069999999999993</v>
          </cell>
        </row>
        <row r="433">
          <cell r="A433" t="str">
            <v>EQ017876</v>
          </cell>
          <cell r="B433" t="str">
            <v>EQ05050721/</v>
          </cell>
          <cell r="C433" t="str">
            <v>Guindaste sobre rodas, capacidade de 15t, com operador e um  auxiliar, com as seguintes especificacoes minimas: motor diesel de 121CV, lanca telescopica retraida com 7,60m e extendida com 18,30m, raio de giro de 4,65m, acionamento hidraulico.  Custo horar</v>
          </cell>
          <cell r="D433" t="str">
            <v>h</v>
          </cell>
          <cell r="E433">
            <v>58.4</v>
          </cell>
        </row>
        <row r="434">
          <cell r="A434" t="str">
            <v>EQ017877</v>
          </cell>
          <cell r="B434" t="str">
            <v>EQ05050730A</v>
          </cell>
          <cell r="C434" t="str">
            <v xml:space="preserve">Guindaste sobre rodas, inclusive este, capacidade de 30t, com operador, operador auxiliar e um ajudante, material de operacao e material de manutencao com as seguintes especificacoes minimas: motor diesel de 220CV, lanca telescopica retraida com 10,50m e </v>
          </cell>
          <cell r="D434" t="str">
            <v>h</v>
          </cell>
          <cell r="E434">
            <v>150.03</v>
          </cell>
        </row>
        <row r="435">
          <cell r="A435" t="str">
            <v>EQ017878</v>
          </cell>
          <cell r="B435" t="str">
            <v>EQ05050733/</v>
          </cell>
          <cell r="C435" t="str">
            <v xml:space="preserve">Guindaste sobre rodas,  inclusive este, capacidade de 30t, com operador e operador auxiliar, material de operacao, com as seguintes especificacoes minimas: motor diesel de 220CV, lanca telescopica retraida com 10,50m e extendida com 31,50m, angulo maximo </v>
          </cell>
          <cell r="D435" t="str">
            <v>h</v>
          </cell>
          <cell r="E435">
            <v>64.39</v>
          </cell>
        </row>
        <row r="436">
          <cell r="A436" t="str">
            <v>EQ017879</v>
          </cell>
          <cell r="B436" t="str">
            <v>EQ05050736/</v>
          </cell>
          <cell r="C436" t="str">
            <v>Guindaste sobre rodas,  inclusive este, capacidade de 30t, com operador e operador auxiliar, com as seguintes especificacoes minimas: motor diesel de 220CV, lanca telescopica retraida com 10,50m e extendida com 31,50m, angulo maximo de lanca de 82o, acion</v>
          </cell>
          <cell r="D436" t="str">
            <v>h</v>
          </cell>
          <cell r="E436">
            <v>53.72</v>
          </cell>
        </row>
        <row r="437">
          <cell r="A437" t="str">
            <v>EQ001299</v>
          </cell>
          <cell r="B437" t="str">
            <v>EQ05050750/</v>
          </cell>
          <cell r="C437" t="str">
            <v>Guindauto sobre chassis, capacidade de 3,5t, exclusive operador, inclusive 2 ajudantes, com material de operacao e de manutencao, com as seguintes especificacoes minimas: Lanca com alcance de ate 5,9m, angulo de giro de 180o.  Custo horario produtivo.</v>
          </cell>
          <cell r="D437" t="str">
            <v>h</v>
          </cell>
          <cell r="E437">
            <v>15.11</v>
          </cell>
        </row>
        <row r="438">
          <cell r="A438" t="str">
            <v>EQ001300</v>
          </cell>
          <cell r="B438" t="str">
            <v>EQ05050756/</v>
          </cell>
          <cell r="C438" t="str">
            <v>Guindauto sobre chassis, capacidade de 3,5t, exclusive operador, inclusive 2 ajudantes, com as seguintes especificacoes minimas: Lanca com alcance de ate 5,9m, angulo de giro de 180o.  Custo horario improdutivo (motor desligado).</v>
          </cell>
          <cell r="D438" t="str">
            <v>h</v>
          </cell>
          <cell r="E438">
            <v>13.33</v>
          </cell>
        </row>
        <row r="439">
          <cell r="A439" t="str">
            <v>EQ001288</v>
          </cell>
          <cell r="B439" t="str">
            <v>EQ05050800A</v>
          </cell>
          <cell r="C439" t="str">
            <v>Guincho para transporte vertical de cargas, exclusive o operador, a torre  e o respectivo estaiamento, com as seguintes especificacoes minimas: motor eletrico trifasico de 10HP, chave de reversao manual, motofreio e dispositivo de ante queda livre.  Custo</v>
          </cell>
          <cell r="D439" t="str">
            <v>h</v>
          </cell>
          <cell r="E439">
            <v>4.28</v>
          </cell>
        </row>
        <row r="440">
          <cell r="A440" t="str">
            <v>EQ001290</v>
          </cell>
          <cell r="B440" t="str">
            <v>EQ05050806/</v>
          </cell>
          <cell r="C440" t="str">
            <v>Guincho para transporte vertical de cargas, exclusive o operador, a torre  e o respectivo estaiamento, com as seguintes especificacoes minimas: motor eletrico trifasico de 10HP, chave de reversao manual, motofreio e dispositivo de ante queda livre.  Custo</v>
          </cell>
          <cell r="D440" t="str">
            <v>h</v>
          </cell>
          <cell r="E440">
            <v>0.85</v>
          </cell>
        </row>
        <row r="441">
          <cell r="A441" t="str">
            <v>EQ001289</v>
          </cell>
          <cell r="B441" t="str">
            <v>EQ05050815/</v>
          </cell>
          <cell r="C441" t="str">
            <v>Guincho de friccao, com capacidade para 750Kg a 1500Kg, com motor eletrico de 10CV com jogo de 4 roldanas; com cabo simples, sem operador.  Aluguel improdutivo motor funcionando.</v>
          </cell>
          <cell r="D441" t="str">
            <v>h</v>
          </cell>
          <cell r="E441">
            <v>1.51</v>
          </cell>
        </row>
        <row r="442">
          <cell r="A442" t="str">
            <v>EQ001297</v>
          </cell>
          <cell r="B442" t="str">
            <v>EQ05050850/</v>
          </cell>
          <cell r="C442" t="str">
            <v>Portico movel metalico, com talha manual de 10t, vao de 5m, curso de 30m em trilhos, exclusive operador.  Custo horario produtivo.</v>
          </cell>
          <cell r="D442" t="str">
            <v>h</v>
          </cell>
          <cell r="E442">
            <v>25.11</v>
          </cell>
        </row>
        <row r="443">
          <cell r="A443" t="str">
            <v>EQ001298</v>
          </cell>
          <cell r="B443" t="str">
            <v>EQ05050853/</v>
          </cell>
          <cell r="C443" t="str">
            <v>Portico movel metalico, com talha manual de 10t, vao de 5m, curso de 30m em trilhos, exclusive operador.  Custo horario improdutivo.</v>
          </cell>
          <cell r="D443" t="str">
            <v>h</v>
          </cell>
          <cell r="E443">
            <v>15.11</v>
          </cell>
        </row>
        <row r="444">
          <cell r="A444" t="str">
            <v>EQ002349</v>
          </cell>
          <cell r="B444" t="str">
            <v>EQ05050900/</v>
          </cell>
          <cell r="C444" t="str">
            <v>Reboque leve, com motorista, material de operacao e material de manutencao.  Custo horario produtivo.</v>
          </cell>
          <cell r="D444" t="str">
            <v>h</v>
          </cell>
          <cell r="E444">
            <v>34.03</v>
          </cell>
        </row>
        <row r="445">
          <cell r="A445" t="str">
            <v>EQ002350</v>
          </cell>
          <cell r="B445" t="str">
            <v>EQ05050903/</v>
          </cell>
          <cell r="C445" t="str">
            <v>Reboque leve, com motorista.  Custo horario improdutivo (motor desligado).</v>
          </cell>
          <cell r="D445" t="str">
            <v>h</v>
          </cell>
          <cell r="E445">
            <v>11.2</v>
          </cell>
        </row>
        <row r="446">
          <cell r="A446" t="str">
            <v>EQ008500</v>
          </cell>
          <cell r="B446" t="str">
            <v>EQ05050912A</v>
          </cell>
          <cell r="C446" t="str">
            <v>Reboque leve, sem motorista, com material de operacao e material de manutencao.  Custo horario produtivo.</v>
          </cell>
          <cell r="D446" t="str">
            <v>h</v>
          </cell>
          <cell r="E446">
            <v>29.3</v>
          </cell>
        </row>
        <row r="447">
          <cell r="A447" t="str">
            <v>EQ008497</v>
          </cell>
          <cell r="B447" t="str">
            <v>EQ05050915A</v>
          </cell>
          <cell r="C447" t="str">
            <v>Reboque leve, sem motorista.  Custo horario improdutivo (motor desligado).</v>
          </cell>
          <cell r="D447" t="str">
            <v>h</v>
          </cell>
          <cell r="E447">
            <v>8.6</v>
          </cell>
        </row>
        <row r="448">
          <cell r="A448" t="str">
            <v>EQ016817</v>
          </cell>
          <cell r="B448" t="str">
            <v>EQ05050921A</v>
          </cell>
          <cell r="C448" t="str">
            <v>Reboque leve, sem motorista.  Custo mensal.</v>
          </cell>
          <cell r="D448" t="str">
            <v>un.mes</v>
          </cell>
          <cell r="E448">
            <v>3058.16</v>
          </cell>
        </row>
        <row r="449">
          <cell r="A449" t="str">
            <v>EQ002351</v>
          </cell>
          <cell r="B449" t="str">
            <v>EQ05050950/</v>
          </cell>
          <cell r="C449" t="str">
            <v>Reboque medio, com motorista, material de operacao e material de manutencao.  custo horario produtivo.</v>
          </cell>
          <cell r="D449" t="str">
            <v>h</v>
          </cell>
          <cell r="E449">
            <v>46.28</v>
          </cell>
        </row>
        <row r="450">
          <cell r="A450" t="str">
            <v>EQ002352</v>
          </cell>
          <cell r="B450" t="str">
            <v>EQ05050953/</v>
          </cell>
          <cell r="C450" t="str">
            <v>Reboque medio, com motorista.  Custo horario improdutivo (motor desligado).</v>
          </cell>
          <cell r="D450" t="str">
            <v>h</v>
          </cell>
          <cell r="E450">
            <v>12.13</v>
          </cell>
        </row>
        <row r="451">
          <cell r="A451" t="str">
            <v>EQ016824</v>
          </cell>
          <cell r="B451" t="str">
            <v>EQ05050971A</v>
          </cell>
          <cell r="C451" t="str">
            <v>Reboque medio, sem motorista, com material de operacao e material de manutencao.  Custo mensal.</v>
          </cell>
          <cell r="D451" t="str">
            <v>un.mes</v>
          </cell>
          <cell r="E451">
            <v>3200.76</v>
          </cell>
        </row>
        <row r="452">
          <cell r="A452" t="str">
            <v>EQ002353</v>
          </cell>
          <cell r="B452" t="str">
            <v>EQ05051000/</v>
          </cell>
          <cell r="C452" t="str">
            <v>Reboque pesado, com motorista, material de operacao e material de manutencao.  Custo horario produtivo.</v>
          </cell>
          <cell r="D452" t="str">
            <v>h</v>
          </cell>
          <cell r="E452">
            <v>50.04</v>
          </cell>
        </row>
        <row r="453">
          <cell r="A453" t="str">
            <v>EQ002354</v>
          </cell>
          <cell r="B453" t="str">
            <v>EQ05051003/</v>
          </cell>
          <cell r="C453" t="str">
            <v>Reboque pesado, com motorista.  Custo horario improdutivo (motor desligado).</v>
          </cell>
          <cell r="D453" t="str">
            <v>h</v>
          </cell>
          <cell r="E453">
            <v>15.89</v>
          </cell>
        </row>
        <row r="454">
          <cell r="A454" t="str">
            <v>EQ008501</v>
          </cell>
          <cell r="B454" t="str">
            <v>EQ05051009A</v>
          </cell>
          <cell r="C454" t="str">
            <v>Reboque pesado, sem motorista, com material de operacao e material de manutencao.  Custo horario produtivo.</v>
          </cell>
          <cell r="D454" t="str">
            <v>h</v>
          </cell>
          <cell r="E454">
            <v>47.74</v>
          </cell>
        </row>
        <row r="455">
          <cell r="A455" t="str">
            <v>EQ016830</v>
          </cell>
          <cell r="B455" t="str">
            <v>EQ05051021A</v>
          </cell>
          <cell r="C455" t="str">
            <v>Reboque pesado, sem motorista, com material de operacao e material de manutencao.  Custo mensal.</v>
          </cell>
          <cell r="D455" t="str">
            <v>un.mes</v>
          </cell>
          <cell r="E455">
            <v>4756.53</v>
          </cell>
        </row>
        <row r="456">
          <cell r="A456" t="str">
            <v>EQ002356</v>
          </cell>
          <cell r="B456" t="str">
            <v>EQ05051050A</v>
          </cell>
          <cell r="C456" t="str">
            <v>Reboque super-pesado, com motorista, material de operacao e material de manutencao.  Custo horario produtivo.</v>
          </cell>
          <cell r="D456" t="str">
            <v>h</v>
          </cell>
          <cell r="E456">
            <v>95.65</v>
          </cell>
        </row>
        <row r="457">
          <cell r="A457" t="str">
            <v>EQ002355</v>
          </cell>
          <cell r="B457" t="str">
            <v>EQ05051053/</v>
          </cell>
          <cell r="C457" t="str">
            <v>Reboque super-pesado, com motorista e material de operacao.  Custo horario improdutivo (motor desligado).</v>
          </cell>
          <cell r="D457" t="str">
            <v>h</v>
          </cell>
          <cell r="E457">
            <v>25.41</v>
          </cell>
        </row>
        <row r="458">
          <cell r="A458" t="str">
            <v>EQ016821</v>
          </cell>
          <cell r="B458" t="str">
            <v>EQ05051071A</v>
          </cell>
          <cell r="C458" t="str">
            <v>Reboque super-pesado, sem motorista, com material de operacao e material de manutencao.  Custo mensal.</v>
          </cell>
          <cell r="D458" t="str">
            <v>un.mes</v>
          </cell>
          <cell r="E458">
            <v>5943.9</v>
          </cell>
        </row>
        <row r="459">
          <cell r="A459" t="str">
            <v>EQ001763</v>
          </cell>
          <cell r="B459" t="str">
            <v>EQ05100050/</v>
          </cell>
          <cell r="C459" t="str">
            <v>Caminhao com carroceria fixa, capacidade de 7,5t, equipado com guindaste hidraulico com capacidade de 3,5t, com motorista operador, material de operacao e material de manutencao, com as seguintes especificacoes minimas: motor diesel de 162CV, guindaste hi</v>
          </cell>
          <cell r="D459" t="str">
            <v>h</v>
          </cell>
          <cell r="E459">
            <v>50.9</v>
          </cell>
        </row>
        <row r="460">
          <cell r="A460" t="str">
            <v>EQ001764</v>
          </cell>
          <cell r="B460" t="str">
            <v>EQ05100053/</v>
          </cell>
          <cell r="C460" t="str">
            <v>Caminhao com carroceria fixa, capacidade de 7,5t, equipado com guindaste hidraulico com capacidade de 3,5t, com motorista operador, material de operacao e material de manutencao, com as seguintes especificacoes minimas: motor diesel de 162CV, guindaste hi</v>
          </cell>
          <cell r="D460" t="str">
            <v>h</v>
          </cell>
          <cell r="E460">
            <v>52.37</v>
          </cell>
        </row>
        <row r="461">
          <cell r="A461" t="str">
            <v>EQ001765</v>
          </cell>
          <cell r="B461" t="str">
            <v>EQ05100300/</v>
          </cell>
          <cell r="C461" t="str">
            <v>Cavalo mecanico, com semi-reboque extensivel ate 22m, com motorista, material de operacao e material de manutencao, com as seguintes especificacoes minimas: motor diesel de 330Cv.  Custo horario diurno (entre 05:00hs e 22:00h).</v>
          </cell>
          <cell r="D461" t="str">
            <v>h</v>
          </cell>
          <cell r="E461">
            <v>95.24</v>
          </cell>
        </row>
        <row r="462">
          <cell r="A462" t="str">
            <v>EQ017635</v>
          </cell>
          <cell r="B462" t="str">
            <v>EQ10050200A</v>
          </cell>
          <cell r="C462" t="str">
            <v>Perfuratriz pneumatica manual, com 24Kg de peso, exclusive operador, broca e mangueira, com as seguintes especficacoes minimas: Utilizacao vertical, consumo de ar de 58 l/s, frequencia de impactos 34 imp/s, comprimento de 64cm, diametro do pistao de 65mm.</v>
          </cell>
          <cell r="D462" t="str">
            <v>h</v>
          </cell>
          <cell r="E462">
            <v>0.51</v>
          </cell>
        </row>
        <row r="463">
          <cell r="A463" t="str">
            <v>EQ017636</v>
          </cell>
          <cell r="B463" t="str">
            <v>EQ10050206/</v>
          </cell>
          <cell r="C463" t="str">
            <v>Perfuratriz pneumatica manual, com 24Kg de peso, exclusive operador, broca e mangueira, com as seguintes especficacoes minimas: Utilizacao vertical, consumo de ar de 58 l/s, frequencia de impactos 34 imp/s, comprimento de 64cm, diametro do pistao de 65mm.</v>
          </cell>
          <cell r="D463" t="str">
            <v>h</v>
          </cell>
          <cell r="E463">
            <v>0.34</v>
          </cell>
        </row>
        <row r="464">
          <cell r="A464" t="str">
            <v>EQ001494</v>
          </cell>
          <cell r="B464" t="str">
            <v>EQ15050200/</v>
          </cell>
          <cell r="C464" t="str">
            <v>Escavadeira hidraulica, sobre esteiras,  capacidade de peso operacional de 16t, capacidade da cacamba  rasa de 0,73m3,  motor diesel de 108,2CV (106HP),  com operador e ajudante.  Aluguel produtivo.</v>
          </cell>
          <cell r="D464" t="str">
            <v>h</v>
          </cell>
          <cell r="E464" t="e">
            <v>#N/A</v>
          </cell>
        </row>
        <row r="465">
          <cell r="A465" t="str">
            <v>EQ015990</v>
          </cell>
          <cell r="B465" t="str">
            <v>EQ15050203/</v>
          </cell>
          <cell r="C465" t="str">
            <v>Escavadeira hidraulica, sobre esteiras,  capacidade de peso operacional de 16T, capacidade da cacamba  rasa de 0,73m3,  motor diesel de 108,2CV (106HP),  com operador e ajudante.  Aluguel improdutivo motor funcionando.</v>
          </cell>
          <cell r="D465" t="str">
            <v>h</v>
          </cell>
          <cell r="E465" t="e">
            <v>#N/A</v>
          </cell>
        </row>
        <row r="466">
          <cell r="A466" t="str">
            <v>EQ015991</v>
          </cell>
          <cell r="B466" t="str">
            <v>EQ15050206/</v>
          </cell>
          <cell r="C466" t="str">
            <v>Escavadeira hidraulica, sobre esteiras,  capacidade de peso operacional de 16T, capacidade da cacamba  rasa de 0,73m3,  motor diesel de 108,2CV (106HP),  com operador e ajudante.  Aluguel improdutivo motor parado.</v>
          </cell>
          <cell r="D466" t="str">
            <v>h</v>
          </cell>
          <cell r="E466" t="e">
            <v>#N/A</v>
          </cell>
        </row>
        <row r="467">
          <cell r="A467" t="str">
            <v>EQ017948</v>
          </cell>
          <cell r="B467" t="str">
            <v>EQ15050212A</v>
          </cell>
          <cell r="C467" t="str">
            <v>Escavadeira hidraulica, capacidade de 0,78m3, com operador, material de operacao e material de manutencao, com as seguintes especificacoes minimas: motor diesel de 92CV, tres bracos articulados e braco intermediario ajustavel em 3 posicoes.  Custo horario</v>
          </cell>
          <cell r="D467" t="str">
            <v>h</v>
          </cell>
          <cell r="E467">
            <v>61.17</v>
          </cell>
        </row>
        <row r="468">
          <cell r="A468" t="str">
            <v>EQ017949</v>
          </cell>
          <cell r="B468" t="str">
            <v>EQ15050215/</v>
          </cell>
          <cell r="C468" t="str">
            <v>Escavadeira hidraulica, capacidade de 0,78m3, com operador, material de operacao, com as seguintes especificacoes minimas: motor diesel de 92CV, tres bracos articulados e braco intermediario ajustavel em 3 posicoes.  Custo horario improdutivo (motor funci</v>
          </cell>
          <cell r="D468" t="str">
            <v>h</v>
          </cell>
          <cell r="E468">
            <v>31.5</v>
          </cell>
        </row>
        <row r="469">
          <cell r="A469" t="str">
            <v>EQ017950</v>
          </cell>
          <cell r="B469" t="str">
            <v>EQ15050218/</v>
          </cell>
          <cell r="C469" t="str">
            <v>Escavadeira hidraulica, capacidade de 0,78m3, com operador, com as seguintes especificacoes minimas: motor diesel de 92CV, tres bracos articulados e braco intermediario ajustavel em 3 posicoes.  Custo horario improdutivo (motor desligado).</v>
          </cell>
          <cell r="D469" t="str">
            <v>h</v>
          </cell>
          <cell r="E469">
            <v>20.47</v>
          </cell>
        </row>
        <row r="470">
          <cell r="A470" t="str">
            <v>EQ017587</v>
          </cell>
          <cell r="B470" t="str">
            <v>EQ15050300A</v>
          </cell>
          <cell r="C470" t="str">
            <v>Fresadora a frio, com largura de tambor de ate 1m, potencia de 142CV a 2300rpm e  profundidade de corte ate 0,10m.  Custo horario produtivo.</v>
          </cell>
          <cell r="D470" t="str">
            <v>h</v>
          </cell>
          <cell r="E470">
            <v>190.8</v>
          </cell>
        </row>
        <row r="471">
          <cell r="A471" t="str">
            <v>EQ010498</v>
          </cell>
          <cell r="B471" t="str">
            <v>EQ15050303A</v>
          </cell>
          <cell r="C471" t="str">
            <v>Fresadora a frio, modelo 1000C, com largura de tambor de ate 1m, potencia de 142CV a 2300Rpm e  profundidade de corte ate 10cm, Wirtgen ou similar.  Aluguel improdutivo motor funcionando.</v>
          </cell>
          <cell r="D471" t="str">
            <v>h</v>
          </cell>
          <cell r="E471">
            <v>51.68</v>
          </cell>
        </row>
        <row r="472">
          <cell r="A472" t="str">
            <v>EQ017586</v>
          </cell>
          <cell r="B472" t="str">
            <v>EQ15050306A</v>
          </cell>
          <cell r="C472" t="str">
            <v>Fresadora a frio, com largura de tambor de ate 1m, potencia de 142CV a 2300rpm e  profundidade de corte ate 0,10m.  Custo horario improdutivo.</v>
          </cell>
          <cell r="D472" t="str">
            <v>h</v>
          </cell>
          <cell r="E472">
            <v>39.17</v>
          </cell>
        </row>
        <row r="473">
          <cell r="A473" t="str">
            <v>EQ001319</v>
          </cell>
          <cell r="B473" t="str">
            <v>EQ15050350/</v>
          </cell>
          <cell r="C473" t="str">
            <v>Grade de disco, peso de 13t, exclusive operador, com material de manutencao, com as seguintes especificacoes minimas: armadura leve, composta de 20 discos, largura de corte de 2,30m, acionamento mecanico.  Custo horario produtivo.</v>
          </cell>
          <cell r="D473" t="str">
            <v>h</v>
          </cell>
          <cell r="E473">
            <v>2.48</v>
          </cell>
        </row>
        <row r="474">
          <cell r="A474" t="str">
            <v>EQ001320</v>
          </cell>
          <cell r="B474" t="str">
            <v>EQ15050356/</v>
          </cell>
          <cell r="C474" t="str">
            <v>Grade de disco, peso de 13t, exclusive operador, com as seguintes especificacoes minimas: armadura leve, composta de 20 discos, largura de corte de 2,30m, acionamento mecanico.  Custo horario improdutivo.</v>
          </cell>
          <cell r="D474" t="str">
            <v>h</v>
          </cell>
          <cell r="E474">
            <v>1.29</v>
          </cell>
        </row>
        <row r="475">
          <cell r="A475" t="str">
            <v>EQ017951</v>
          </cell>
          <cell r="B475" t="str">
            <v>EQ15050400A</v>
          </cell>
          <cell r="C475" t="str">
            <v>Motoniveladora, com operador, material de operacao e manutencao, com as seguintes especificacoes minimas: motor diesel de 125CV.  Custo horario produtivo.</v>
          </cell>
          <cell r="D475" t="str">
            <v>h</v>
          </cell>
          <cell r="E475">
            <v>85.49</v>
          </cell>
        </row>
        <row r="476">
          <cell r="A476" t="str">
            <v>EQ017952</v>
          </cell>
          <cell r="B476" t="str">
            <v>EQ15050403/</v>
          </cell>
          <cell r="C476" t="str">
            <v>Motoniveladora, com operador, material de operacao, com as seguintes especificacoes minimas: motor diesel de 125CV.  Custo horario improdutivo (motor funcionando).</v>
          </cell>
          <cell r="D476" t="str">
            <v>h</v>
          </cell>
          <cell r="E476">
            <v>43.66</v>
          </cell>
        </row>
        <row r="477">
          <cell r="A477" t="str">
            <v>EQ017953</v>
          </cell>
          <cell r="B477" t="str">
            <v>EQ15050406/</v>
          </cell>
          <cell r="C477" t="str">
            <v>Motoniveladora, com operador, com as seguintes especificacoes minimas: motor diesel de 125CV.  Custo horario improdutivo (motor desligado).</v>
          </cell>
          <cell r="D477" t="str">
            <v>h</v>
          </cell>
          <cell r="E477">
            <v>32.630000000000003</v>
          </cell>
        </row>
        <row r="478">
          <cell r="A478" t="str">
            <v>EQ017963</v>
          </cell>
          <cell r="B478" t="str">
            <v>EQ15050450A</v>
          </cell>
          <cell r="C478" t="str">
            <v>Pa-Carregadeira (Carregador frontal) sobre rodas, capacidade rasa de 1,7m3, com operador, material de operacao e material de manutencao, com as seguintes especificacoes minimas: motor diesel de 100CV.  Custo horario produtivo.</v>
          </cell>
          <cell r="D478" t="str">
            <v>h</v>
          </cell>
          <cell r="E478">
            <v>60.96</v>
          </cell>
        </row>
        <row r="479">
          <cell r="A479" t="str">
            <v>EQ017964</v>
          </cell>
          <cell r="B479" t="str">
            <v>EQ15050453/</v>
          </cell>
          <cell r="C479" t="str">
            <v>Pa-Carregadeira (Carregador frontal) sobre rodas, capacidade rasa de 1,7m3, com operador, material de operacao, com as seguintes especificacoes minimas: motor diesel de 100CV.  Custo horario improdutivo (motor funcionando).</v>
          </cell>
          <cell r="D479" t="str">
            <v>h</v>
          </cell>
          <cell r="E479">
            <v>27.99</v>
          </cell>
        </row>
        <row r="480">
          <cell r="A480" t="str">
            <v>EQ017965</v>
          </cell>
          <cell r="B480" t="str">
            <v>EQ15050456/</v>
          </cell>
          <cell r="C480" t="str">
            <v>Pa-Carregadeira (Carregador frontal) sobre rodas, capacidade rasa de 1,7m3, com operador, com as seguintes especificacoes minimas: motor diesel de 100CV.  Custo horario improdutivo (motor desligado).</v>
          </cell>
          <cell r="D480" t="str">
            <v>h</v>
          </cell>
          <cell r="E480">
            <v>21.02</v>
          </cell>
        </row>
        <row r="481">
          <cell r="A481" t="str">
            <v>EQ017966</v>
          </cell>
          <cell r="B481" t="str">
            <v>EQ15050461A</v>
          </cell>
          <cell r="C481" t="str">
            <v>Pa-Carregadeira (Carregador frontal) sobre rodas, capacidade rasa de 2,66m3, com operador, material de operacao e material de manutencao, com as seguintes especificacoes minimas: motor diesel de 183,7CV.  Custo horario produtivo.</v>
          </cell>
          <cell r="D481" t="str">
            <v>h</v>
          </cell>
          <cell r="E481">
            <v>98.57</v>
          </cell>
        </row>
        <row r="482">
          <cell r="A482" t="str">
            <v>EQ017967</v>
          </cell>
          <cell r="B482" t="str">
            <v>EQ15050464/</v>
          </cell>
          <cell r="C482" t="str">
            <v>Pa-Carregadeira (Carregador frontal) sobre rodas, capacidade rasa de 2,66m3, com operador, material de operacao, com as seguintes especificacoes minimas: motor diesel de 183,7CV.  Custo horario improdutivo (motor funcionando).</v>
          </cell>
          <cell r="D482" t="str">
            <v>h</v>
          </cell>
          <cell r="E482">
            <v>48.9</v>
          </cell>
        </row>
        <row r="483">
          <cell r="A483" t="str">
            <v>EQ017968</v>
          </cell>
          <cell r="B483" t="str">
            <v>EQ15050467/</v>
          </cell>
          <cell r="C483" t="str">
            <v>Pa-Carregadeira (Carregador frontal) sobre rodas, capacidade rasa de 2,66m3, com operador, com as seguintes especificacoes minimas: motor diesel de 183,7CV.  Custo horario improdutivo (motor desligado).</v>
          </cell>
          <cell r="D483" t="str">
            <v>h</v>
          </cell>
          <cell r="E483">
            <v>32.700000000000003</v>
          </cell>
        </row>
        <row r="484">
          <cell r="A484" t="str">
            <v>EQ010340</v>
          </cell>
          <cell r="B484" t="str">
            <v>EQ35100500A</v>
          </cell>
          <cell r="C484" t="str">
            <v>Moto Bomba Susuki ou similar, com bomba centrifuga auto-escorvante de rotor aberto, bocaios de succao de 3" e recalque de 3", motor a gasolina de 5,3HP, inclusive mangueiras de succao e recalque, sem operador.  Aluguel produtivo.</v>
          </cell>
          <cell r="D484" t="str">
            <v>h</v>
          </cell>
          <cell r="E484">
            <v>7.08</v>
          </cell>
        </row>
        <row r="485">
          <cell r="A485" t="str">
            <v>EQ010341</v>
          </cell>
          <cell r="B485" t="str">
            <v>EQ35100503/</v>
          </cell>
          <cell r="C485" t="str">
            <v>Moto Bomba Susuki ou similar, com bomba centrifuga auto-escorvante de rotor aberto, bocaios de succao de 3" e recalque de 3", motor a gasolina de 5,3HP, inclusive mangueiras de succao e recalque, sem operador.  Aluguel improdutivo motor parado.</v>
          </cell>
          <cell r="D485" t="str">
            <v>h</v>
          </cell>
          <cell r="E485">
            <v>3.98</v>
          </cell>
        </row>
        <row r="486">
          <cell r="A486" t="str">
            <v>EQ018075</v>
          </cell>
          <cell r="B486" t="str">
            <v>EQ35100551/</v>
          </cell>
          <cell r="C486" t="e">
            <v>#N/A</v>
          </cell>
          <cell r="D486" t="e">
            <v>#N/A</v>
          </cell>
          <cell r="E486">
            <v>2038</v>
          </cell>
        </row>
        <row r="487">
          <cell r="A487" t="str">
            <v>EQ007692</v>
          </cell>
          <cell r="B487" t="str">
            <v>EQ35100600A</v>
          </cell>
          <cell r="C487" t="str">
            <v>Recuperacao de Bomba Hidraulica Centrifuga trifasica, com motor eletrico de 3/4CV - 220V/380V, marca Worthington modelo D-520 ou similar, com troca de selo, gaxetas, buchas, mancal e rolamentos e pintura externa.</v>
          </cell>
          <cell r="D487" t="str">
            <v>un</v>
          </cell>
          <cell r="E487">
            <v>100</v>
          </cell>
        </row>
        <row r="488">
          <cell r="A488" t="str">
            <v>EQ007663</v>
          </cell>
          <cell r="B488" t="str">
            <v>EQ35100650A</v>
          </cell>
          <cell r="C488" t="str">
            <v>Recuperacao de Bomba Hidraulica Submersivel, monofasica, com motor eletrico com potencia de 1CV - 220V/380V, marca ABS modelo UNI 500 ou similar, com troca de buchas, selo gaxetas, mancal e rolamentos e pintura externa.</v>
          </cell>
          <cell r="D488" t="str">
            <v>un</v>
          </cell>
          <cell r="E488">
            <v>640.69000000000005</v>
          </cell>
        </row>
        <row r="489">
          <cell r="A489" t="str">
            <v>EQ007665</v>
          </cell>
          <cell r="B489" t="str">
            <v>EQ35100700A</v>
          </cell>
          <cell r="C489" t="str">
            <v>Recuperacao de Bomba Hidraulica Submersivel, trifasica, com motor eletrico com potencia de 2CV - 220V/380V, marca ABS modelo UNI 600T ou similar, com troca de buchas, selo, gaxetas, mancal e rolamentos e pintura externa.</v>
          </cell>
          <cell r="D489" t="str">
            <v>un</v>
          </cell>
          <cell r="E489">
            <v>856.38</v>
          </cell>
        </row>
        <row r="490">
          <cell r="A490" t="str">
            <v>EQ006046</v>
          </cell>
          <cell r="B490" t="str">
            <v>EQ35100750A</v>
          </cell>
          <cell r="C490" t="str">
            <v>Recuperacao de Bomba Hidraulica Centrifuga Submersivel, trifasica, tipo sapo, com motor eletrico, potencia de 2CV.</v>
          </cell>
          <cell r="D490" t="str">
            <v>un</v>
          </cell>
          <cell r="E490">
            <v>371.23</v>
          </cell>
        </row>
        <row r="491">
          <cell r="A491" t="str">
            <v>EQ006338</v>
          </cell>
          <cell r="B491" t="str">
            <v>EQ35100800A</v>
          </cell>
          <cell r="C491" t="str">
            <v>Recuperacao de Bomba Hidraulica Centrifuga Submersivel, de 2,4CV, refrigerada a agua, trifasica, vazao de 42m3/h, altura manometrica maxima de 15MCA, modelo ASI250 da Hidrosul ou similar.</v>
          </cell>
          <cell r="D491" t="str">
            <v>un</v>
          </cell>
          <cell r="E491">
            <v>666.38</v>
          </cell>
        </row>
        <row r="492">
          <cell r="A492" t="str">
            <v>EQ007667</v>
          </cell>
          <cell r="B492" t="str">
            <v>EQ35100850A</v>
          </cell>
          <cell r="C492" t="str">
            <v>Recuperacao de Bomba Hidraulica Submersivel, trifasica, com motor eletrico com potencia de 3,5CV - 220V/380V, modelo AFP-100 ou similar, com troca de buchas, selo, gaxetas, mancal e rolamentos e pintura externa.</v>
          </cell>
          <cell r="D492" t="str">
            <v>un</v>
          </cell>
          <cell r="E492">
            <v>965.72</v>
          </cell>
        </row>
        <row r="493">
          <cell r="A493" t="str">
            <v>EQ007669</v>
          </cell>
          <cell r="B493" t="str">
            <v>EQ35100900A</v>
          </cell>
          <cell r="C493" t="str">
            <v>Recuperacao de Bomba Hidraulica Submersivel, trifasica, com motor eletrico com potencia de 8CV - 220V/380V, modelo JUMBO S1ND ou similar, com troca de buchas, selo, gaxetas, mancal e rolamentos e pintura externa.</v>
          </cell>
          <cell r="D493" t="str">
            <v>un</v>
          </cell>
          <cell r="E493">
            <v>2997.11</v>
          </cell>
        </row>
        <row r="494">
          <cell r="A494" t="str">
            <v>EQ005904</v>
          </cell>
          <cell r="B494" t="str">
            <v>EQ35100950A</v>
          </cell>
          <cell r="C494" t="str">
            <v>Recuperacao de Bomba Hidraulica Centrifuga Submersivel, SPV 30/2 ou similar, com motor eletrico de 4,2CV.</v>
          </cell>
          <cell r="D494" t="str">
            <v>un</v>
          </cell>
          <cell r="E494">
            <v>1435.56</v>
          </cell>
        </row>
        <row r="495">
          <cell r="A495" t="str">
            <v>EQ005902</v>
          </cell>
          <cell r="B495" t="str">
            <v>EQ35101000A</v>
          </cell>
          <cell r="C495" t="str">
            <v>Recuperacao de Bomba Hidraulica Centrifuga Submersivel, SPV 40/C ou similar, com motor eletrico de 6,3CV.</v>
          </cell>
          <cell r="D495" t="str">
            <v>un</v>
          </cell>
          <cell r="E495">
            <v>2001.34</v>
          </cell>
        </row>
        <row r="496">
          <cell r="A496" t="str">
            <v>EQ009496</v>
          </cell>
          <cell r="B496" t="str">
            <v>EQ35101050/</v>
          </cell>
          <cell r="C496" t="str">
            <v>Recuperacao de Bomba Hidraulica Centrifuga Submersivel, de 30CV, saida de 4" ou 6", modelo Jumbo 201, fabricacao ABS ou similar.</v>
          </cell>
          <cell r="D496" t="str">
            <v>un</v>
          </cell>
          <cell r="E496">
            <v>18223.5</v>
          </cell>
        </row>
        <row r="497">
          <cell r="A497" t="str">
            <v>EQ007691</v>
          </cell>
          <cell r="B497" t="str">
            <v>EQ35150200/</v>
          </cell>
          <cell r="C497" t="str">
            <v>Bomba Hidraulica Centrifuga trifasica, com motor eletrico de 3/4CV - 220V/380V, marca Worthington modelo D-520 ou similar, exclusive acessorios.  Fornecimento e colocacao.</v>
          </cell>
          <cell r="D497" t="str">
            <v>un</v>
          </cell>
          <cell r="E497">
            <v>239.86</v>
          </cell>
        </row>
        <row r="498">
          <cell r="A498" t="str">
            <v>EQ006336</v>
          </cell>
          <cell r="B498" t="str">
            <v>EQ35150250/</v>
          </cell>
          <cell r="C498" t="str">
            <v>Bomba Hidraulica Centrifuga, com motor eletrico, potencia de 1CV, succao de 1", elevacao de 1", vazao de 5m3/h, altura manometrica maxima de 35MCA, trifasica, modelo 250RS da Dancor ou similar, exclusive acessorios.  Fornecimento e colocacao.</v>
          </cell>
          <cell r="D498" t="str">
            <v>un</v>
          </cell>
          <cell r="E498">
            <v>401.17</v>
          </cell>
        </row>
        <row r="499">
          <cell r="A499" t="str">
            <v>EQ018014</v>
          </cell>
          <cell r="B499" t="str">
            <v>EQ35150253/</v>
          </cell>
          <cell r="C499" t="str">
            <v>Bomba Hidraulica centrifuga, trifasica, motor eletrico 220/380V, com potencia de 5CV, com succao de 2" e elevacao de 1 1/2", serie CAM, modelo 618TJM, Dancor ou similar.  Fornecimento.</v>
          </cell>
          <cell r="D499" t="str">
            <v>un</v>
          </cell>
          <cell r="E499">
            <v>850.59</v>
          </cell>
        </row>
        <row r="500">
          <cell r="A500" t="str">
            <v>EQ001205</v>
          </cell>
          <cell r="B500" t="str">
            <v>EQ35150350/</v>
          </cell>
          <cell r="C500" t="str">
            <v>Bomba Hidraulica Centrifuga, com motor eletrico, potencia de 2CV; exclusive acessorios.   Fornecimento e colocacao.</v>
          </cell>
          <cell r="D500" t="str">
            <v>un</v>
          </cell>
          <cell r="E500">
            <v>527.48</v>
          </cell>
        </row>
        <row r="501">
          <cell r="A501" t="str">
            <v>EQ004997</v>
          </cell>
          <cell r="B501" t="str">
            <v>EQ35150500/</v>
          </cell>
          <cell r="C501" t="str">
            <v>Bomba Hidraulica Centrifuga, com motor eletrico, potencia de 10CV; exclusive acessorios.   Fornecimento e colocacao.</v>
          </cell>
          <cell r="D501" t="str">
            <v>un</v>
          </cell>
          <cell r="E501">
            <v>1400.08</v>
          </cell>
        </row>
        <row r="502">
          <cell r="A502" t="str">
            <v>EQ007670</v>
          </cell>
          <cell r="B502" t="str">
            <v>EQ35150600/</v>
          </cell>
          <cell r="C502" t="str">
            <v>Bomba Hidraulica Centrifuga trifasica, com motor eletrico de 15CV - 220V/380V, marca Worthington modelo D-1020 ou similar, exclusive acessorios.  Fornecimento e colocacao.</v>
          </cell>
          <cell r="D502" t="str">
            <v>un</v>
          </cell>
          <cell r="E502">
            <v>1850.16</v>
          </cell>
        </row>
        <row r="503">
          <cell r="A503" t="str">
            <v>EQ007660</v>
          </cell>
          <cell r="B503" t="str">
            <v>EQ35150700/</v>
          </cell>
          <cell r="C503" t="str">
            <v>Bomba Hidraulica Centrifuga, trifasica, com motor eletrico com potencia de 25CV - 220V/380V, succao de 2", elevacao de 1 1/2", vazao de 40m3/h, altura de recalque de 90m, marca Alleri ou similar, exclusive acessorios.  Fornecimento e colocacao.</v>
          </cell>
          <cell r="D503" t="str">
            <v>un</v>
          </cell>
          <cell r="E503">
            <v>2516.2600000000002</v>
          </cell>
        </row>
        <row r="504">
          <cell r="A504" t="str">
            <v>EQ006515</v>
          </cell>
          <cell r="B504" t="str">
            <v>EQ35150800/</v>
          </cell>
          <cell r="C504" t="str">
            <v>Bomba de eixo vertical, 1HP, 380V, diametro de 2" do tubo de elevacao, AMT=5m, vazao de 26m3/h, modelo 1063 da Dancor, ou similar.  Fornecimento e colocacao.</v>
          </cell>
          <cell r="D504" t="str">
            <v>un</v>
          </cell>
          <cell r="E504">
            <v>628.32000000000005</v>
          </cell>
        </row>
        <row r="505">
          <cell r="A505" t="str">
            <v>EQ006337</v>
          </cell>
          <cell r="B505" t="str">
            <v>EQ35151000A</v>
          </cell>
          <cell r="C505" t="str">
            <v>Recuperacao de Bomba Hidraulica Centrifuga, de 0,50CV, trifasica, vazao de 9m3/h, altura manometrica maxima de 25MCA, modelo XD2 003 da Mark Peerless ou similar.</v>
          </cell>
          <cell r="D505" t="str">
            <v>un</v>
          </cell>
          <cell r="E505">
            <v>105.13</v>
          </cell>
        </row>
        <row r="506">
          <cell r="A506" t="str">
            <v>EQ005903</v>
          </cell>
          <cell r="B506" t="str">
            <v>EQ35151200A</v>
          </cell>
          <cell r="C506" t="str">
            <v>Recuperacao de Bomba Hidraulica Centrifuga, trifasica, DBC 710 Mark Peerless ou similar, com motor eletrico de 3CV.</v>
          </cell>
          <cell r="D506" t="str">
            <v>un</v>
          </cell>
          <cell r="E506">
            <v>234.72</v>
          </cell>
        </row>
        <row r="507">
          <cell r="A507" t="str">
            <v>EQ005905</v>
          </cell>
          <cell r="B507" t="str">
            <v>EQ35151250A</v>
          </cell>
          <cell r="C507" t="str">
            <v>Recuperacao de Bomba Hidraulica Centrifuga, trifasica, DS9-009 Mark Peerless ou similar, com motor eletrico de 7,5CV.</v>
          </cell>
          <cell r="D507" t="str">
            <v>un</v>
          </cell>
          <cell r="E507">
            <v>493.99</v>
          </cell>
        </row>
        <row r="508">
          <cell r="A508" t="str">
            <v>EQ009499</v>
          </cell>
          <cell r="B508" t="str">
            <v>EQ35151400A</v>
          </cell>
          <cell r="C508" t="str">
            <v>Recuperacao de Bomba Hidraulica Centrifuga, com motor eletrico, potencia de 10CV.</v>
          </cell>
          <cell r="D508" t="str">
            <v>un</v>
          </cell>
          <cell r="E508">
            <v>674.04</v>
          </cell>
        </row>
        <row r="509">
          <cell r="A509" t="str">
            <v>EQ007671</v>
          </cell>
          <cell r="B509" t="str">
            <v>EQ35151700A</v>
          </cell>
          <cell r="C509" t="str">
            <v>Recuperacao de Bomba Hidraulica Centrifuga trifasica, com motor eletrico de 15CV - 220V/380V, marca Worthington modelo D-1020 ou similar, com troca de buchas, selo, gaxetas, mancal e rolamentos e pintura externa.</v>
          </cell>
          <cell r="D509" t="str">
            <v>un</v>
          </cell>
          <cell r="E509">
            <v>903.15</v>
          </cell>
        </row>
        <row r="510">
          <cell r="A510" t="str">
            <v>EQ007661</v>
          </cell>
          <cell r="B510" t="str">
            <v>EQ35151800A</v>
          </cell>
          <cell r="C510" t="str">
            <v>Recuperacao de Bomba Hidraulica Centrifuga, trifasica, com motor eletrico com potencia de 25CV - 220V/380V, succao de 2", elevacao de 1 1/2", vazao de 40m3/h, altura de recalque de 90m, marca Alleri ou similar, com troca de buchas, selo, gaxetas, mancal e</v>
          </cell>
          <cell r="D510" t="str">
            <v>un</v>
          </cell>
          <cell r="E510">
            <v>1233.22</v>
          </cell>
        </row>
        <row r="511">
          <cell r="A511" t="str">
            <v>EQ001485</v>
          </cell>
          <cell r="B511" t="str">
            <v>EQ40050100B</v>
          </cell>
          <cell r="C511" t="str">
            <v>Draga Flutuante, succao e recalque de 12", com bomba de recalque (comando direto) de 480CV de potencia continua e outra de 170CV nos sistemas hidraulicos, inclusive equipe de operacao.  Aluguel produtivo.</v>
          </cell>
          <cell r="D511" t="str">
            <v>h</v>
          </cell>
          <cell r="E511">
            <v>194.95</v>
          </cell>
        </row>
        <row r="512">
          <cell r="A512" t="str">
            <v>EQ001486</v>
          </cell>
          <cell r="B512" t="str">
            <v>EQ40050103A</v>
          </cell>
          <cell r="C512" t="str">
            <v>Draga Flutuante, succao e recalque de 12", com bomba de recalque (comando direto) de 480CV de potencia continua e outra de 170CV nos sistemas hidraulicos, inclusive equipe de operacao.  Aluguel improdutivo motor funcionando.</v>
          </cell>
          <cell r="D512" t="str">
            <v>h</v>
          </cell>
          <cell r="E512">
            <v>88.13</v>
          </cell>
        </row>
        <row r="513">
          <cell r="A513" t="str">
            <v>EQ001487</v>
          </cell>
          <cell r="B513" t="str">
            <v>EQ40050106A</v>
          </cell>
          <cell r="C513" t="str">
            <v>Draga Flutuante, succao e recalque de 12", com bomba de recalque (comando direto) de 480CV de potencia continua e outra de 170CV nos sistemas hidraulicos, inclusive equipe de operacao.  Aluguel improdutivo motor parado.</v>
          </cell>
          <cell r="D513" t="str">
            <v>h</v>
          </cell>
          <cell r="E513">
            <v>50.64</v>
          </cell>
        </row>
        <row r="514">
          <cell r="A514" t="str">
            <v>EQ001500</v>
          </cell>
          <cell r="B514" t="str">
            <v>EQ40050150B</v>
          </cell>
          <cell r="C514" t="str">
            <v>Custo horario corrido de utilizacao de equipamento de jato d'agua de alta pressao (Sewer-Jet ou similar), mangueira de 1" de diametro, pressao ate 2000 libras, para limpeza de sistema de esgotamento pluvial ou sanitario, incluindo equipe de operacao e aba</v>
          </cell>
          <cell r="D514" t="str">
            <v>h</v>
          </cell>
          <cell r="E514">
            <v>79.8</v>
          </cell>
        </row>
        <row r="515">
          <cell r="A515" t="str">
            <v>EQ001501</v>
          </cell>
          <cell r="B515" t="str">
            <v>EQ40050153B</v>
          </cell>
          <cell r="C515" t="str">
            <v>Custo horario corrido de utilizacao de equipamento de succao atraves de exaustor de alta potencia (Vac-All ou similar), com mangueira de captacao de 12" de diametro e capacidade de armazenar de 12m3 de material removido e transportado para limpeza de sist</v>
          </cell>
          <cell r="D515" t="str">
            <v>h</v>
          </cell>
          <cell r="E515">
            <v>106.57</v>
          </cell>
        </row>
        <row r="516">
          <cell r="A516" t="str">
            <v>EQ010495</v>
          </cell>
          <cell r="B516" t="str">
            <v>EQ40050200B</v>
          </cell>
          <cell r="C516" t="str">
            <v>Equipamento combinado, vacuo/hidrojato, com custo horario corrido de utilizacao, incluindo abastecimento de agua, despejo de material retirado e equipe de operacao, com tanque de agua e de residuo de 8000l, bomba de alta pressao e alto vacuo, acionadas at</v>
          </cell>
          <cell r="D516" t="str">
            <v>h</v>
          </cell>
          <cell r="E516">
            <v>70.69</v>
          </cell>
        </row>
        <row r="517">
          <cell r="A517" t="str">
            <v>EQ010606</v>
          </cell>
          <cell r="B517" t="str">
            <v>EQ40050250A</v>
          </cell>
          <cell r="C517" t="str">
            <v>Equipamento para desobstrucao de galerias (Bucket-Machine), rebocavel, avanco mecanico, com jogo completo de acessorios, motor diesel, modelo M90 de 12CV, ou similar.  Aluguel produtivo.</v>
          </cell>
          <cell r="D517" t="str">
            <v>h</v>
          </cell>
          <cell r="E517">
            <v>7.58</v>
          </cell>
        </row>
        <row r="518">
          <cell r="A518" t="str">
            <v>EQ010608</v>
          </cell>
          <cell r="B518" t="str">
            <v>EQ40050253/</v>
          </cell>
          <cell r="C518" t="str">
            <v>Equipamento para desobstrucao de galerias (Bucket-Machine), rebocavel, avanco mecanico, com jogo completo de acessorios, motor diesel, modelo M90 de 12CV, ou similar.  Aluguel improdutivo motor funcionando.</v>
          </cell>
          <cell r="D518" t="str">
            <v>h</v>
          </cell>
          <cell r="E518">
            <v>3.75</v>
          </cell>
        </row>
        <row r="519">
          <cell r="A519" t="str">
            <v>EQ010609</v>
          </cell>
          <cell r="B519" t="str">
            <v>EQ40050256/</v>
          </cell>
          <cell r="C519" t="str">
            <v>Equipamento para desobstrucao de galerias (Bucket-Machine), rebocavel, avanco mecanico, com jogo completo de acessorios, motor diesel, modelo M90 de 12CV, ou similar.  Aluguel improdutivo motor parado.</v>
          </cell>
          <cell r="D519" t="str">
            <v>h</v>
          </cell>
          <cell r="E519">
            <v>2.69</v>
          </cell>
        </row>
        <row r="520">
          <cell r="A520" t="str">
            <v>EQ017034</v>
          </cell>
          <cell r="B520" t="str">
            <v>EQ40050300/</v>
          </cell>
          <cell r="C520" t="str">
            <v>Escavadeira sobre esteiras, com Clam-Shell, Bucyrus 22-B ou similar, capacidade de 0,78m3, com operador e auxiliar.  Aluguel produtivo.</v>
          </cell>
          <cell r="D520" t="str">
            <v>h</v>
          </cell>
          <cell r="E520">
            <v>94.18</v>
          </cell>
        </row>
        <row r="521">
          <cell r="A521" t="str">
            <v>EQ017035</v>
          </cell>
          <cell r="B521" t="str">
            <v>EQ40050350/</v>
          </cell>
          <cell r="C521" t="str">
            <v>Escavadeira sobre esteiras, com Drag-Line, capacidade de 0,78m3, com operador e auxiliar.  Aluguel produtivo.</v>
          </cell>
          <cell r="D521" t="str">
            <v>h</v>
          </cell>
          <cell r="E521">
            <v>85.49</v>
          </cell>
        </row>
        <row r="522">
          <cell r="A522" t="str">
            <v>EQ000269</v>
          </cell>
          <cell r="B522" t="str">
            <v>EQ45050050/</v>
          </cell>
          <cell r="C522" t="str">
            <v>Aluguel produtivo de broca de metal duro, tipo K-12/40, com comprimento de 0,80m, para Perfuratriz Pneumatica.</v>
          </cell>
          <cell r="D522" t="str">
            <v>h</v>
          </cell>
          <cell r="E522">
            <v>5.68</v>
          </cell>
        </row>
        <row r="523">
          <cell r="A523" t="str">
            <v>EQ000270</v>
          </cell>
          <cell r="B523" t="str">
            <v>EQ45050053/</v>
          </cell>
          <cell r="C523" t="str">
            <v>Aluguel produtivo de broca de metal duro, tipo K-12/39, com comprimento de 1,60m, para Perfuratriz Pneumatica.</v>
          </cell>
          <cell r="D523" t="str">
            <v>h</v>
          </cell>
          <cell r="E523">
            <v>6.14</v>
          </cell>
        </row>
        <row r="524">
          <cell r="A524" t="str">
            <v>EQ000271</v>
          </cell>
          <cell r="B524" t="str">
            <v>EQ45050056/</v>
          </cell>
          <cell r="C524" t="str">
            <v>Aluguel produtivo de broca de metal duro, tipo K-12/38, com comprimento de 2,40m, para Perfuratriz Pneumatica.</v>
          </cell>
          <cell r="D524" t="str">
            <v>h</v>
          </cell>
          <cell r="E524">
            <v>6.56</v>
          </cell>
        </row>
        <row r="525">
          <cell r="A525" t="str">
            <v>EQ000272</v>
          </cell>
          <cell r="B525" t="str">
            <v>EQ45050059/</v>
          </cell>
          <cell r="C525" t="str">
            <v>Aluguel, por hora e por dam, de mangueira para ar comprimido, 2 lonas, diametro de 3/4".</v>
          </cell>
          <cell r="D525" t="str">
            <v>h.dam</v>
          </cell>
          <cell r="E525">
            <v>0.05</v>
          </cell>
        </row>
        <row r="526">
          <cell r="A526" t="str">
            <v>EQ001502</v>
          </cell>
          <cell r="B526" t="str">
            <v>EQ45050100B</v>
          </cell>
          <cell r="C526" t="str">
            <v>Compressor de ar, portatil e rebocavel, pressao de trabalho de 102PSI, descarga livre de 170PCM, motor diesel de 40CV, sem operador.  Aluguel produtivo.</v>
          </cell>
          <cell r="D526" t="str">
            <v>h</v>
          </cell>
          <cell r="E526">
            <v>23.6</v>
          </cell>
        </row>
        <row r="527">
          <cell r="A527" t="str">
            <v>EQ001503</v>
          </cell>
          <cell r="B527" t="str">
            <v>EQ45050103/</v>
          </cell>
          <cell r="C527" t="str">
            <v>Compressor de ar, portatil e rebocavel, pressao de trabalho de 102PSI, descarga livre de 170PCM, motor diesel de 40CV, sem operador.  Aluguel improdutivo motor funcionando.</v>
          </cell>
          <cell r="D527" t="str">
            <v>h</v>
          </cell>
          <cell r="E527">
            <v>10.1</v>
          </cell>
        </row>
        <row r="528">
          <cell r="A528" t="str">
            <v>EQ001504</v>
          </cell>
          <cell r="B528" t="str">
            <v>EQ45050106/</v>
          </cell>
          <cell r="C528" t="str">
            <v>Compressor de ar, portatil e rebocavel, pressao de trabalho de 102PSI, descarga livre de 170PCM, motor diesel de 40CV, sem operador.  Aluguel improdutivo motor parado.</v>
          </cell>
          <cell r="D528" t="str">
            <v>h</v>
          </cell>
          <cell r="E528">
            <v>3.31</v>
          </cell>
        </row>
        <row r="529">
          <cell r="A529" t="str">
            <v>EQ001505</v>
          </cell>
          <cell r="B529" t="str">
            <v>EQ45050150B</v>
          </cell>
          <cell r="C529" t="str">
            <v>Compressor de ar, portatil e rebocavel, pressao de trabalho de 102PSI, descarga livre de 250PCM, motor diesel de 77CV, sem operador.  Aluguel produtivo.</v>
          </cell>
          <cell r="D529" t="str">
            <v>h</v>
          </cell>
          <cell r="E529">
            <v>25.26</v>
          </cell>
        </row>
        <row r="530">
          <cell r="A530" t="str">
            <v>EQ001508</v>
          </cell>
          <cell r="B530" t="str">
            <v>EQ45050153/</v>
          </cell>
          <cell r="C530" t="str">
            <v>Compressor de ar, portatil e rebocavel, pressao de trabalho de 102PSI, descarga livre de 335PCM, motor diesel de 77CV, sem operador.  Aluguel produtivo.</v>
          </cell>
          <cell r="D530" t="str">
            <v>h</v>
          </cell>
          <cell r="E530" t="e">
            <v>#N/A</v>
          </cell>
        </row>
        <row r="531">
          <cell r="A531" t="str">
            <v>EQ001506</v>
          </cell>
          <cell r="B531" t="str">
            <v>EQ45050156/</v>
          </cell>
          <cell r="C531" t="str">
            <v>Compressor de ar, portatil e rebocavel, pressao de trabalho de 102PSI, descarga livre de 250PCM, motor diesel de 77CV, sem operador.  Aluguel improdutivo motor funcionando.</v>
          </cell>
          <cell r="D531" t="str">
            <v>h</v>
          </cell>
          <cell r="E531">
            <v>10.93</v>
          </cell>
        </row>
        <row r="532">
          <cell r="A532" t="str">
            <v>EQ001507</v>
          </cell>
          <cell r="B532" t="str">
            <v>EQ45050159/</v>
          </cell>
          <cell r="C532" t="str">
            <v>Compressor de ar, portatil e rebocavel, pressao de trabalho de 102PSI, descarga livre de 250PCM, motor diesel de 77CV, sem operador.  Aluguel improdutivo motor parado.</v>
          </cell>
          <cell r="D532" t="str">
            <v>h</v>
          </cell>
          <cell r="E532">
            <v>4.1399999999999997</v>
          </cell>
        </row>
        <row r="533">
          <cell r="A533" t="str">
            <v>EQ001511</v>
          </cell>
          <cell r="B533" t="str">
            <v>EQ45050200/</v>
          </cell>
          <cell r="C533" t="str">
            <v>Compressor de ar, estacionario, descarga livre de 18,4m3/min. e 668PCM, motor eletrico de 175CV (129Kw), sem operador.  Aluguel produtivo.</v>
          </cell>
          <cell r="D533" t="str">
            <v>h</v>
          </cell>
          <cell r="E533">
            <v>57.74</v>
          </cell>
        </row>
        <row r="534">
          <cell r="A534" t="str">
            <v>EQ001512</v>
          </cell>
          <cell r="B534" t="str">
            <v>EQ45050203/</v>
          </cell>
          <cell r="C534" t="str">
            <v>Compressor de ar, estacionario, descarga livre de 18,4m3/min. e 668PCM, motor eletrico de 175CV (129Kw), sem operador.  Aluguel improdutivo motor funcionando.</v>
          </cell>
          <cell r="D534" t="str">
            <v>h</v>
          </cell>
          <cell r="E534">
            <v>15.15</v>
          </cell>
        </row>
        <row r="535">
          <cell r="A535" t="str">
            <v>EQ001513</v>
          </cell>
          <cell r="B535" t="str">
            <v>EQ45050206/</v>
          </cell>
          <cell r="C535" t="str">
            <v>Compressor de ar, estacionario, descarga livre de 18,4m3/min. e 668PCM, motor eletrico de 175CV (129Kw), sem operador.  Aluguel improdutivo motor parado.</v>
          </cell>
          <cell r="D535" t="str">
            <v>h</v>
          </cell>
          <cell r="E535">
            <v>13.58</v>
          </cell>
        </row>
        <row r="536">
          <cell r="A536" t="str">
            <v>EQ001514</v>
          </cell>
          <cell r="B536" t="str">
            <v>EQ45100050A</v>
          </cell>
          <cell r="C536" t="str">
            <v>Grupo gerador com potencia de 2500W, 110V e 240V de corrente alternada ou 12V/8,3A de corrente continua, motor a gasolina de 5,5CV, sem operador.  Aluguel produtivo.</v>
          </cell>
          <cell r="D536" t="str">
            <v>h</v>
          </cell>
          <cell r="E536">
            <v>2.5499999999999998</v>
          </cell>
        </row>
        <row r="537">
          <cell r="A537" t="str">
            <v>EQ001516</v>
          </cell>
          <cell r="B537" t="str">
            <v>EQ45100056/</v>
          </cell>
          <cell r="C537" t="str">
            <v>Grupo gerador com potencia de 2500W, 110V e 240V de corrente alternada ou 12V/8,3A de corrente continua, motor a gasolina de 5,5CV, sem operador.  Aluguel improdutivo motor parado.</v>
          </cell>
          <cell r="D537" t="str">
            <v>h</v>
          </cell>
          <cell r="E537">
            <v>0.14000000000000001</v>
          </cell>
        </row>
        <row r="538">
          <cell r="A538" t="str">
            <v>EQ010602</v>
          </cell>
          <cell r="B538" t="str">
            <v>EQ45100100A</v>
          </cell>
          <cell r="C538" t="str">
            <v>Grupo Gerador, transportavel sobre rodas, 80/84Kva, motor diesel de 85CV (1800RPM), sem operador.  Aluguel produtivo.</v>
          </cell>
          <cell r="D538" t="str">
            <v>h</v>
          </cell>
          <cell r="E538">
            <v>21.63</v>
          </cell>
        </row>
        <row r="539">
          <cell r="A539" t="str">
            <v>EQ010603</v>
          </cell>
          <cell r="B539" t="str">
            <v>EQ45100103/</v>
          </cell>
          <cell r="C539" t="str">
            <v>Grupo Gerador, transportavel sobre rodas, 80/84Kva, motor diesel de 85CV (1800RPM), sem operador.  Aluguel improdutivo motor funcionando.</v>
          </cell>
          <cell r="D539" t="str">
            <v>h</v>
          </cell>
          <cell r="E539">
            <v>9.08</v>
          </cell>
        </row>
        <row r="540">
          <cell r="A540" t="str">
            <v>EQ010604</v>
          </cell>
          <cell r="B540" t="str">
            <v>EQ45100106/</v>
          </cell>
          <cell r="C540" t="str">
            <v>Grupo Gerador, transportavel sobre rodas, 80/84Kva, motor diesel de 85CV (1800RPM), sem operador.  Aluguel improdutivo motor parado.</v>
          </cell>
          <cell r="D540" t="str">
            <v>h</v>
          </cell>
          <cell r="E540">
            <v>1.58</v>
          </cell>
        </row>
        <row r="541">
          <cell r="A541" t="str">
            <v>EQ001520</v>
          </cell>
          <cell r="B541" t="str">
            <v>EQ45100150A</v>
          </cell>
          <cell r="C541" t="str">
            <v>Grupo Gerador, estacionario, com alternador de 139/150Kva e motor diesel de 180CV a 1800RPM, sem operador.  Aluguel produtivo.</v>
          </cell>
          <cell r="D541" t="str">
            <v>h</v>
          </cell>
          <cell r="E541">
            <v>43.26</v>
          </cell>
        </row>
        <row r="542">
          <cell r="A542" t="str">
            <v>EQ001521</v>
          </cell>
          <cell r="B542" t="str">
            <v>EQ45100153/</v>
          </cell>
          <cell r="C542" t="str">
            <v>Grupo Gerador, estacionario, com alternador de139/150Kva e motor diesel de 180CV a 1800RPM, sem operador.  Aluguel improdutivo motor funcionando.</v>
          </cell>
          <cell r="D542" t="str">
            <v>h</v>
          </cell>
          <cell r="E542" t="e">
            <v>#N/A</v>
          </cell>
        </row>
        <row r="543">
          <cell r="A543" t="str">
            <v>EQ017665</v>
          </cell>
          <cell r="B543" t="str">
            <v>EQ45150100/</v>
          </cell>
          <cell r="C543" t="str">
            <v>Retificador de solda eletrica de 430A.</v>
          </cell>
          <cell r="D543" t="str">
            <v>h</v>
          </cell>
          <cell r="E543">
            <v>7.81</v>
          </cell>
        </row>
        <row r="544">
          <cell r="A544" t="str">
            <v>EQ004530</v>
          </cell>
          <cell r="B544" t="str">
            <v>EQ50050050/</v>
          </cell>
          <cell r="C544" t="str">
            <v>Maquina de demarcacao de faixas a frio para uso rodoviario.  Aluguel produtivo.</v>
          </cell>
          <cell r="D544" t="str">
            <v>h</v>
          </cell>
          <cell r="E544">
            <v>66.03</v>
          </cell>
        </row>
        <row r="545">
          <cell r="A545" t="str">
            <v>ES004606</v>
          </cell>
          <cell r="B545" t="str">
            <v>ES05050250/</v>
          </cell>
          <cell r="C545" t="str">
            <v>Portinhola para alcapao, cisterna ou caixa d'agua elevada em chapa de ferro galvanizada no 16, medindo (0,80x0,80)m, com guarnicao e alca para fechamento a cadeado, exclusive este.  Fornecimento e colocacao.</v>
          </cell>
          <cell r="D545" t="str">
            <v>m2</v>
          </cell>
          <cell r="E545">
            <v>161.54</v>
          </cell>
        </row>
        <row r="546">
          <cell r="A546" t="str">
            <v>ES004550</v>
          </cell>
          <cell r="B546" t="str">
            <v>ES05100050/</v>
          </cell>
          <cell r="C546" t="str">
            <v>Porta corta-fogo de (90x210)cm com 4,5cm de espessura, revestida de chapa de aco, tendo marcos do mesmo material e 3 pares de dobradicas com mola, fabricacao Brasmet ou similar.  Fornecimento e colocacao.</v>
          </cell>
          <cell r="D546" t="str">
            <v>un</v>
          </cell>
          <cell r="E546">
            <v>308.08</v>
          </cell>
        </row>
        <row r="547">
          <cell r="A547" t="str">
            <v>ES002380</v>
          </cell>
          <cell r="B547" t="str">
            <v>ES05150050/</v>
          </cell>
          <cell r="C547" t="str">
            <v>Portao de chapa de ferro galvanizado, com espessura de 0,5mm, com altura entre 2m e 3m e area total de 6m2 a 9m2, exclusive fechadura.</v>
          </cell>
          <cell r="D547" t="str">
            <v>m2</v>
          </cell>
          <cell r="E547">
            <v>348.31</v>
          </cell>
        </row>
        <row r="548">
          <cell r="A548" t="str">
            <v>ES004600</v>
          </cell>
          <cell r="B548" t="str">
            <v>ES05150053/</v>
          </cell>
          <cell r="C548" t="str">
            <v>Portao de chapa de ferro galvanizado de no 16, com 2,5 a 3m de altura e area total de 6 a 9m2, em 2 folhas, sobre estrutura de marcos perfilados, com 5 pares de dobradica extra fortes em cada folha, exclusive fechadura.  Fornecimento.</v>
          </cell>
          <cell r="D548" t="str">
            <v>m2</v>
          </cell>
          <cell r="E548">
            <v>188.7</v>
          </cell>
        </row>
        <row r="549">
          <cell r="A549" t="str">
            <v>ES017324</v>
          </cell>
          <cell r="B549" t="str">
            <v>ES05150100/</v>
          </cell>
          <cell r="C549" t="str">
            <v>Portao de 1 folha de (1x2)m, em tela de arame galvanizado n.o 12, malha losango de 5cm, fixada em tubo de ferro galvanizado com diametro interno de 2" por barra de 1"x1/8", formando quadros de (1x1)m, montantes em ferro galvanizado com diametro interno de</v>
          </cell>
          <cell r="D549" t="str">
            <v>m2</v>
          </cell>
          <cell r="E549">
            <v>221.32</v>
          </cell>
        </row>
        <row r="550">
          <cell r="A550" t="str">
            <v>ES004599</v>
          </cell>
          <cell r="B550" t="str">
            <v>ES05150125/</v>
          </cell>
          <cell r="C550" t="str">
            <v>Portao de ferro, de 1 ou 2 folhas com altura de 1 a 1,50m e largura de 1 a 3m.  Formado por barras verticais de 1 1/4"x1/4" espacadas de 12,5cm, contorno e marcos em barras de 1 1/4"x3/8", tendo ao centro uma faixa de ferro galvanizado no 16 de 20cm de al</v>
          </cell>
          <cell r="D550" t="str">
            <v>m2</v>
          </cell>
          <cell r="E550">
            <v>205.82</v>
          </cell>
        </row>
        <row r="551">
          <cell r="A551" t="str">
            <v>ES008487</v>
          </cell>
          <cell r="B551" t="str">
            <v>ES05150150/</v>
          </cell>
          <cell r="C551" t="str">
            <v>Portao de ferro, em 2 folhas, medindo (1,58x3)m cada, com um montante de cada lado em tubo de ferro galvanizado de 3" e altura de 3m, sendo cada folha formada por 4 tubos de ferro galvanizado de 1 1/4" na vertical, reforcado na parte superior e na inferio</v>
          </cell>
          <cell r="D551" t="str">
            <v>un</v>
          </cell>
          <cell r="E551">
            <v>2067.1799999999998</v>
          </cell>
        </row>
        <row r="552">
          <cell r="A552" t="str">
            <v>ES008628</v>
          </cell>
          <cell r="B552" t="str">
            <v>ES05150153/</v>
          </cell>
          <cell r="C552" t="str">
            <v>Portao de ferro, em 2 folhas, medindo (2,10x1,60)m cada uma, em barras verticais em aco redondo de 1/2", espacados de 15cm, contorno em barra chata de 2"x5/8", inclusive ferragens e pintura.  Fornecimento e colocacao.</v>
          </cell>
          <cell r="D552" t="str">
            <v>un</v>
          </cell>
          <cell r="E552">
            <v>822.45</v>
          </cell>
        </row>
        <row r="553">
          <cell r="A553" t="str">
            <v>ES005142</v>
          </cell>
          <cell r="B553" t="str">
            <v>ES05150156/</v>
          </cell>
          <cell r="C553" t="str">
            <v>Portao de ferro, em 2 folhas, medindo (2,27x2,20)m, barras verticais, em aco com diametro de 3/4", espacamento entre eixos de 0,12m, contorno em barras de aco com diametro de 2"x1/2", inclusive ferragens.  Fornecimento e colocacao, inclusive pintura.</v>
          </cell>
          <cell r="D553" t="str">
            <v>un</v>
          </cell>
          <cell r="E553">
            <v>723.65</v>
          </cell>
        </row>
        <row r="554">
          <cell r="A554" t="str">
            <v>ES005144</v>
          </cell>
          <cell r="B554" t="str">
            <v>ES05150159/</v>
          </cell>
          <cell r="C554" t="str">
            <v>Portao de ferro, medindo (2x2,90)m, sendo 1m fixo e 1m movel, em barras verticais de ferro com diametro de 3/4", com espacamento entre eixos de 0,12m, contorno em barras de 2"x1/2", inclusive ferragens.  Fornecimento e colocacao, inclusive pintura.</v>
          </cell>
          <cell r="D554" t="str">
            <v>un</v>
          </cell>
          <cell r="E554">
            <v>955.46</v>
          </cell>
        </row>
        <row r="555">
          <cell r="A555" t="str">
            <v>ES006773</v>
          </cell>
          <cell r="B555" t="str">
            <v>ES05150162/</v>
          </cell>
          <cell r="C555" t="str">
            <v>Portao de ferro, em 2 folhas, medindo (2,27x3)m, barras verticais em aco com diametro de 3/4", espacamento entre eixos de 0,12m, contorno em barra chata de aco de 2"x12", inclusive ferragens.  Fornecimento e colocacao, inclusive pintura.</v>
          </cell>
          <cell r="D555" t="str">
            <v>un</v>
          </cell>
          <cell r="E555">
            <v>870.64</v>
          </cell>
        </row>
        <row r="556">
          <cell r="A556" t="str">
            <v>ES004790</v>
          </cell>
          <cell r="B556" t="str">
            <v>ES05150165A</v>
          </cell>
          <cell r="C556" t="str">
            <v>Portao em 2 folhas, medindo (3x1,20)m, constituindo-se de 2 quadros com 2 travamentos horizontais em tubo de ferro galvanizado de 4", fixados em montantes do mesmo material.  Fornecimento e colocacao.</v>
          </cell>
          <cell r="D556" t="str">
            <v>un</v>
          </cell>
          <cell r="E556">
            <v>1643.81</v>
          </cell>
        </row>
        <row r="557">
          <cell r="A557" t="str">
            <v>ES009291</v>
          </cell>
          <cell r="B557" t="str">
            <v>ES05150168/</v>
          </cell>
          <cell r="C557" t="str">
            <v>Portao de ferro, em 2 folhas, medindo (3,63x2,60)m, montantes de tubo de 3"x3", com parede de 1/4", barras chatas verticais com diametro de 1"x1", barras horizontais com diametro de 1 1/2"x5/16".  Fornecimento e colocacao.</v>
          </cell>
          <cell r="D557" t="str">
            <v>un</v>
          </cell>
          <cell r="E557">
            <v>3035.74</v>
          </cell>
        </row>
        <row r="558">
          <cell r="A558" t="str">
            <v>ES006969</v>
          </cell>
          <cell r="B558" t="str">
            <v>ES05150171/</v>
          </cell>
          <cell r="C558" t="str">
            <v>Portao de ferro, medindo (4x3,30)m, construidos em tubos de ferro galvanizado com costura de 2 1/2", espacados a cada 13cm (espaco livre), 2 folhas, contendo 2 diagonais de barra chata de 2"x1/4", fixados em 2 colunas de concreto armado secao de (40x40)cm</v>
          </cell>
          <cell r="D558" t="str">
            <v>m2</v>
          </cell>
          <cell r="E558">
            <v>261.91000000000003</v>
          </cell>
        </row>
        <row r="559">
          <cell r="A559" t="str">
            <v>ES008625</v>
          </cell>
          <cell r="B559" t="str">
            <v>ES05150174/</v>
          </cell>
          <cell r="C559" t="str">
            <v>Portao de ferro, em 2 folhas, medindo (4,30x2,73)m, com 4 barras quadradas horizontais e 1 curva medindo 2,05 e 2 barras verticais nos extremos de cada folha, todas com 1 1/2"x1 1/2".  Entre os montantes extremos de cada folha 11 barras de 3/4" equidistan</v>
          </cell>
          <cell r="D559" t="str">
            <v>un</v>
          </cell>
          <cell r="E559">
            <v>2740.69</v>
          </cell>
        </row>
        <row r="560">
          <cell r="A560" t="str">
            <v>ES010098</v>
          </cell>
          <cell r="B560" t="str">
            <v>ES05150177/</v>
          </cell>
          <cell r="C560" t="str">
            <v>Portao de ferro, medindo (5,87x2,08)m, sendo 2 folhas fixas de (1,10x1,98)m cada, formadas por quadro de ferro galvanizado de 2" (2 verticais e 4 horizontais) e 7 barras verticais e 2 inclinadas de 1"x1/4" e 2 folhas de abrir de (1,61x1,98)m cada, formada</v>
          </cell>
          <cell r="D560" t="str">
            <v>un</v>
          </cell>
          <cell r="E560">
            <v>2258.8000000000002</v>
          </cell>
        </row>
        <row r="561">
          <cell r="A561" t="str">
            <v>ES007437</v>
          </cell>
          <cell r="B561" t="str">
            <v>ES05150200/</v>
          </cell>
          <cell r="C561" t="str">
            <v>Portao de ferro, confeccionado em barra redonda de 5/8", pintada com 1 demao de zarcao verde, inclusive fechadura e cadeado.  Fornecimento.</v>
          </cell>
          <cell r="D561" t="str">
            <v>m2</v>
          </cell>
          <cell r="E561">
            <v>193.71</v>
          </cell>
        </row>
        <row r="562">
          <cell r="A562" t="str">
            <v>ES007450</v>
          </cell>
          <cell r="B562" t="str">
            <v>ES05150250/</v>
          </cell>
          <cell r="C562" t="str">
            <v>Portao de correr em ferro, fabricado com perfil de diametro de 5/8" e pintado com 1 demao de zarcao, inclusive fechadura e cadeado.  Fornecimento.</v>
          </cell>
          <cell r="D562" t="str">
            <v>m2</v>
          </cell>
          <cell r="E562">
            <v>185.17</v>
          </cell>
        </row>
        <row r="563">
          <cell r="A563" t="str">
            <v>ES005908</v>
          </cell>
          <cell r="B563" t="str">
            <v>ES05200050/</v>
          </cell>
          <cell r="C563" t="str">
            <v>Basculante de ferro em caixilho de cantoneira de 3/4", basculas de cantoneira de 5/8",  alavanca com punho cromado.  Fornecimento e colocacao.</v>
          </cell>
          <cell r="D563" t="str">
            <v>m2</v>
          </cell>
          <cell r="E563">
            <v>146.13</v>
          </cell>
        </row>
        <row r="564">
          <cell r="A564" t="str">
            <v>ES009058</v>
          </cell>
          <cell r="B564" t="str">
            <v>ES05200100/</v>
          </cell>
          <cell r="C564" t="str">
            <v>Janela basculante em ferro, medindo (87x150)cm, fixacao de vidros, exclusive estes, mediante massa.  Fornecimento e colocacao.</v>
          </cell>
          <cell r="D564" t="str">
            <v>un</v>
          </cell>
          <cell r="E564">
            <v>178.24</v>
          </cell>
        </row>
        <row r="565">
          <cell r="A565" t="str">
            <v>ES009055</v>
          </cell>
          <cell r="B565" t="str">
            <v>ES05200103/</v>
          </cell>
          <cell r="C565" t="str">
            <v>Janela basculante em ferro, medindo (100x100)cm, fixacao de vidros, exclusive estes, mediante massa.  Fornecimento e colocacao.</v>
          </cell>
          <cell r="D565" t="str">
            <v>un</v>
          </cell>
          <cell r="E565">
            <v>106.59</v>
          </cell>
        </row>
        <row r="566">
          <cell r="A566" t="str">
            <v>ES009056</v>
          </cell>
          <cell r="B566" t="str">
            <v>ES05200106/</v>
          </cell>
          <cell r="C566" t="str">
            <v>Janela basculante em ferro, medindo (150x150)cm, fixacao de vidros, exclusive estes, mediante massa.  Fornecimento e colocacao.</v>
          </cell>
          <cell r="D566" t="str">
            <v>un</v>
          </cell>
          <cell r="E566">
            <v>269.82</v>
          </cell>
        </row>
        <row r="567">
          <cell r="A567" t="str">
            <v>ES009057</v>
          </cell>
          <cell r="B567" t="str">
            <v>ES05200109/</v>
          </cell>
          <cell r="C567" t="str">
            <v>Janela basculante em ferro, medindo (150x200)cm, fixacao de vidros, exclusive estes, mediante massa.  Fornecimento e colocacao.</v>
          </cell>
          <cell r="D567" t="str">
            <v>un</v>
          </cell>
          <cell r="E567">
            <v>403.09</v>
          </cell>
        </row>
        <row r="568">
          <cell r="A568" t="str">
            <v>ES004791</v>
          </cell>
          <cell r="B568" t="str">
            <v>ES05250050/</v>
          </cell>
          <cell r="C568" t="str">
            <v>Cerca em tubo de ferro galvanizado de 4" em modulos de (3x1,20)m, constituindo-se cada modulo por 2 montantes de 1,20m de altura e 2 travamentos horizontais com 3m.</v>
          </cell>
          <cell r="D568" t="str">
            <v>mod</v>
          </cell>
          <cell r="E568">
            <v>539.42999999999995</v>
          </cell>
        </row>
        <row r="569">
          <cell r="A569" t="str">
            <v>ES004567</v>
          </cell>
          <cell r="B569" t="str">
            <v>ES05250100/</v>
          </cell>
          <cell r="C569" t="str">
            <v>Grade de ferro formada por barras de ferros chatos verticais de 1 1/2"x3/8" e barras horizontais de 2"x3/8", com montantes de 1 1/2"x1 1/2" a cada 2m.  Fornecimento e assentamento.</v>
          </cell>
          <cell r="D569" t="str">
            <v>m2</v>
          </cell>
          <cell r="E569">
            <v>298.23</v>
          </cell>
        </row>
        <row r="570">
          <cell r="A570" t="str">
            <v>ES004601</v>
          </cell>
          <cell r="B570" t="str">
            <v>ES05250150/</v>
          </cell>
          <cell r="C570" t="str">
            <v>Grade de ferro para protecao de janela ou aparelhos de ar condicionado, formado por barras quadradas de 3/8", chumbadas na alvenaria.  Fornecimento e assentamento.</v>
          </cell>
          <cell r="D570" t="str">
            <v>m2</v>
          </cell>
          <cell r="E570">
            <v>102.97</v>
          </cell>
        </row>
        <row r="571">
          <cell r="A571" t="str">
            <v>ES004709</v>
          </cell>
          <cell r="B571" t="str">
            <v>ES05250200A</v>
          </cell>
          <cell r="C571" t="str">
            <v>Grade pantografica de ferro para janelas ou portas, em perfis de 3/4" com altura ate 2,20m correndo sobre canaletas com fecho para colocacao de cadeado, inclusive este.  Fornecimento e assentamento.</v>
          </cell>
          <cell r="D571" t="str">
            <v>m2</v>
          </cell>
          <cell r="E571">
            <v>240.49</v>
          </cell>
        </row>
        <row r="572">
          <cell r="A572" t="str">
            <v>ES004708</v>
          </cell>
          <cell r="B572" t="str">
            <v>ES05250250/</v>
          </cell>
          <cell r="C572" t="str">
            <v>Grade para prisao em barras verticais de 1" espacadas a cada 10cm, entre lixas, e horizontais de 1 3/4"x1/2" a cada 50cm, sendo o contorno do mesmo material.  Fornecimento e assentamento.</v>
          </cell>
          <cell r="D572" t="str">
            <v>m2</v>
          </cell>
          <cell r="E572" t="e">
            <v>#N/A</v>
          </cell>
        </row>
        <row r="573">
          <cell r="A573" t="str">
            <v>ES008627</v>
          </cell>
          <cell r="B573" t="str">
            <v>ES05250300/</v>
          </cell>
          <cell r="C573" t="str">
            <v>Gradil em aco redondo de 1/2", espacados de 15cm, montantes em aco redondo de 2" e 2 barras chatas de 2"x5/8" horizontais, tendo 2,50m de largura e 1,60m de altura, conforme projeto FPJ, inclusive pintura.  Fornecimento e colocacao.</v>
          </cell>
          <cell r="D573" t="str">
            <v>mod</v>
          </cell>
          <cell r="E573">
            <v>470.42</v>
          </cell>
        </row>
        <row r="574">
          <cell r="A574" t="str">
            <v>ES005136</v>
          </cell>
          <cell r="B574" t="str">
            <v>ES05250303/</v>
          </cell>
          <cell r="C574" t="str">
            <v>Gradil em barras de aco com diametro de 3/4", formando modulos de 2m, com 1,80m de altura, conforme projeto FPJ.  Fornecimento e colocacao.</v>
          </cell>
          <cell r="D574" t="str">
            <v>mod</v>
          </cell>
          <cell r="E574">
            <v>648.17999999999995</v>
          </cell>
        </row>
        <row r="575">
          <cell r="A575" t="str">
            <v>ES006691</v>
          </cell>
          <cell r="B575" t="str">
            <v>ES05250306/</v>
          </cell>
          <cell r="C575" t="str">
            <v>Gradil em barras de aco de 3/4", espacadas de 12cm, montantes em barra quadrada de 2" e 2 barras chatas de 2"x1/2" horizontais, tudo em 2m de largura e 1,35m de altura.  Fornecimento e colocacao, inclusive pinrtura.</v>
          </cell>
          <cell r="D575" t="str">
            <v>mod</v>
          </cell>
          <cell r="E575">
            <v>508.39</v>
          </cell>
        </row>
        <row r="576">
          <cell r="A576" t="str">
            <v>ES006690</v>
          </cell>
          <cell r="B576" t="str">
            <v>ES05250309/</v>
          </cell>
          <cell r="C576" t="str">
            <v>Haste em barra de aco de 3/4", para fixacao de gradil em muro.  Soldada em gradil e chumbada no muro, inclusive pintura.</v>
          </cell>
          <cell r="D576" t="str">
            <v>un</v>
          </cell>
          <cell r="E576">
            <v>41.86</v>
          </cell>
        </row>
        <row r="577">
          <cell r="A577" t="str">
            <v>ES007723</v>
          </cell>
          <cell r="B577" t="str">
            <v>ES05250350/</v>
          </cell>
          <cell r="C577" t="str">
            <v>Gradil de ferro, altura de 0,85m, com montantes a cada 1,30m em barras verticais quadradas de 1"x1", fixadas em blocos de concreto de (0,20x0,20x0,20)m, soldadas em 2 barras horizontais, superior e inferior, de 1 1/2"x3/8".  Fornecimento e colocacao, incl</v>
          </cell>
          <cell r="D577" t="str">
            <v>m</v>
          </cell>
          <cell r="E577">
            <v>157.19</v>
          </cell>
        </row>
        <row r="578">
          <cell r="A578" t="str">
            <v>ES004604</v>
          </cell>
          <cell r="B578" t="str">
            <v>ES05250353/</v>
          </cell>
          <cell r="C578" t="str">
            <v>Gradil de ferro, altura de 1,20m, em barras verticais quadradas de 5/8" e espacadas de 12,5cm, centro a centro, soldadas em 2 barras, superior e inferior de postas de 3"x1/2"e 2"x3/8"; 21 de 1/2"x1/2", soldadas no corrimao e na barra inferior, esta de 2"x</v>
          </cell>
          <cell r="D578" t="str">
            <v>m</v>
          </cell>
          <cell r="E578">
            <v>134.4</v>
          </cell>
        </row>
        <row r="579">
          <cell r="A579" t="str">
            <v>ES006049</v>
          </cell>
          <cell r="B579" t="str">
            <v>ES05250356/</v>
          </cell>
          <cell r="C579" t="str">
            <v>Gradil de ferro, altura de 1,20m, em barras verticais quadradas de 5/8" e espacadas de 12,50cm, soldadas em duas barras, superior e inferior de 1 1/2"x1/4", montantes a cada 1,50m em barras de 1 1/2"x3/8".  Fornecimento e colocacao, inclusive pintura.</v>
          </cell>
          <cell r="D579" t="str">
            <v>m</v>
          </cell>
          <cell r="E579">
            <v>179.21</v>
          </cell>
        </row>
        <row r="580">
          <cell r="A580" t="str">
            <v>ES008486</v>
          </cell>
          <cell r="B580" t="str">
            <v>ES05250359/</v>
          </cell>
          <cell r="C580" t="str">
            <v xml:space="preserve">Gradil em tubo de ferro galvanizado sem costura de 1 1/4", com altura util de 2m, espacados de 17cm de centro a centro e chumbados em cinta de concreto, exclusive esta, barra chata de 1 1/2"x3/8", fixada na extremidade superior dos tubo e no alinhamento  </v>
          </cell>
          <cell r="D580" t="str">
            <v>m</v>
          </cell>
          <cell r="E580">
            <v>382.87</v>
          </cell>
        </row>
        <row r="581">
          <cell r="A581" t="str">
            <v>ES006968</v>
          </cell>
          <cell r="B581" t="str">
            <v>ES05250362/</v>
          </cell>
          <cell r="C581" t="str">
            <v>Gradil de ferro, altura de 3,30m, em tubos de ferro galvanizado com costura de 2 1/2", espacados a cada 13cm (espaco livre), fixados em viga de concreto armado secao de 20cm de largura e 60cm de altura, apoiados em sapatas (fck=15MPa), sendo o conjunto te</v>
          </cell>
          <cell r="D581" t="str">
            <v>m2</v>
          </cell>
          <cell r="E581">
            <v>226.22</v>
          </cell>
        </row>
        <row r="582">
          <cell r="A582" t="str">
            <v>ES007438</v>
          </cell>
          <cell r="B582" t="str">
            <v>ES05250400/</v>
          </cell>
          <cell r="C582" t="str">
            <v>Gradil de ferro em ferro confeccionado em barra redonda de 5/8", pintada com 1 demao de zarcao verde.  Fornecimento e colocacao.</v>
          </cell>
          <cell r="D582" t="str">
            <v>m2</v>
          </cell>
          <cell r="E582">
            <v>141.38999999999999</v>
          </cell>
        </row>
        <row r="583">
          <cell r="A583" t="str">
            <v>ES009338</v>
          </cell>
          <cell r="B583" t="str">
            <v>ES05250450/</v>
          </cell>
          <cell r="C583" t="str">
            <v xml:space="preserve">Gradil de ferro em modulos de 1,13m de comprimento com altura de 1m, tendo 9 barras quadradas de 3/8" espacados de 12cm eixo a eixo, montantes em barras chatas de 2"x3/4" e 2 barras horizontais de 3"x3/8" distanciadas de 95cm, chumbados no solo com bloco </v>
          </cell>
          <cell r="D583" t="str">
            <v>mod</v>
          </cell>
          <cell r="E583">
            <v>156.24</v>
          </cell>
        </row>
        <row r="584">
          <cell r="A584" t="str">
            <v>ES009577</v>
          </cell>
          <cell r="B584" t="str">
            <v>ES05250453/</v>
          </cell>
          <cell r="C584" t="str">
            <v xml:space="preserve">Gradil de ferro em modulos de 2,24m de comprimento com altura de 1,20m, tendo 14 ferros redondos de 1/2" espacados de 14cm eixo a eixo, montantes duplos de barras chatas de 1 1/2"x1/2" e 2 barras horizontais de 1 1/2"x3/8" distanciadas de 85cm, chumbados </v>
          </cell>
          <cell r="D584" t="str">
            <v>mod</v>
          </cell>
          <cell r="E584">
            <v>337.57</v>
          </cell>
        </row>
        <row r="585">
          <cell r="A585" t="str">
            <v>ES009304</v>
          </cell>
          <cell r="B585" t="str">
            <v>ES05250456/</v>
          </cell>
          <cell r="C585" t="str">
            <v>Gradil de ferro em modulos de 2,80m de largura com altura de 1,50m, 14 barras verticais de 1 1/4" equidistantes, 2 barras chatas horizontais de  2 1/2"x5/8", estas soldadas um montante (exclusive estes).  Em cada barra vertical  sera colocada 1 ponta de l</v>
          </cell>
          <cell r="D585" t="str">
            <v>mod</v>
          </cell>
          <cell r="E585">
            <v>1280.3900000000001</v>
          </cell>
        </row>
        <row r="586">
          <cell r="A586" t="str">
            <v>ES008626</v>
          </cell>
          <cell r="B586" t="str">
            <v>ES05250459/</v>
          </cell>
          <cell r="C586" t="str">
            <v>Gradil de ferro em modulos de 2,44m de largura com altura de 2,32m, 15 barras verticais de 3/4" equidistantes, um montante de ferro galvanizado de 3" e barras chatas horizontais de 1 1/2"x1/2".  Em cada barra vertical de 3/4" sera colocada 1 lanca e anuet</v>
          </cell>
          <cell r="D586" t="str">
            <v>mod</v>
          </cell>
          <cell r="E586">
            <v>790.79</v>
          </cell>
        </row>
        <row r="587">
          <cell r="A587" t="str">
            <v>ES005259</v>
          </cell>
          <cell r="B587" t="str">
            <v>ES05250462/</v>
          </cell>
          <cell r="C587" t="str">
            <v>Gradil de ferro em modulo de 2,10m de comprimento com altura de 2,60m, barra redonda de 5/8", barra chata de 1 1/2"x1/4", tubo de ferro galvanizado de 3", conforme projeto FPJ.  Fornecimento e colocacao, inclusive pintura.</v>
          </cell>
          <cell r="D587" t="str">
            <v>un</v>
          </cell>
          <cell r="E587">
            <v>563.48</v>
          </cell>
        </row>
        <row r="588">
          <cell r="A588" t="str">
            <v>ES008629</v>
          </cell>
          <cell r="B588" t="str">
            <v>ES05250465/</v>
          </cell>
          <cell r="C588" t="str">
            <v>Gradil de ferro em modulos de 2,44m de largura com altura de 2,72m, 15 barras verticais de 3/4" equidistantes, um montante de ferro galvanizado de 3" e barras chatas horizontais de  1 1/2"x1/2".  Em cada barra vertical de 3/4" sera colocada 1 lanca e anue</v>
          </cell>
          <cell r="D588" t="str">
            <v>mod</v>
          </cell>
          <cell r="E588">
            <v>889.25</v>
          </cell>
        </row>
        <row r="589">
          <cell r="A589" t="str">
            <v>ES010041</v>
          </cell>
          <cell r="B589" t="str">
            <v>ES05250500/</v>
          </cell>
          <cell r="C589" t="str">
            <v>Gradil em modulos de (1454x1650)mm, com pintura eletrostatica em poliester nas cores grafite, vermelho, vinho, amarelo, laranja ou prata da Metalgrade ou similar, malha de (60x132)mm, barra portante de (26x2)mm, fio 5, montantes de (2000x75x8)mm, ponta de</v>
          </cell>
          <cell r="D589" t="str">
            <v>mod</v>
          </cell>
          <cell r="E589">
            <v>336.12</v>
          </cell>
        </row>
        <row r="590">
          <cell r="A590" t="str">
            <v>ES017319</v>
          </cell>
          <cell r="B590" t="str">
            <v>ES05250550/</v>
          </cell>
          <cell r="C590" t="str">
            <v>Gradil tubular (3,35x2,00)m em  tela de metal expandida, malha losangular de (150x56)mm, chapa de ferro alvanizada a fogo de 1/8", emoldurada por tubos de aco galvanizada de 1 1/2", fixado em estruturas de concreto atraves de 16 parafusos galvanizados.  F</v>
          </cell>
          <cell r="D590" t="str">
            <v>m</v>
          </cell>
          <cell r="E590">
            <v>205.31</v>
          </cell>
        </row>
        <row r="591">
          <cell r="A591" t="str">
            <v>ES008694</v>
          </cell>
          <cell r="B591" t="str">
            <v>ES05250600/</v>
          </cell>
          <cell r="C591" t="str">
            <v>Gradil eletrofundido tipo Orsometal ou similar, na malha (60x132)mm e barra portante (26x2)mm, fio 5, pecas de (1718x1650)mm, montantes (2120x76x8)mm, parafusos, pintura eletrostatica nas cores verde ou cinza; inclusive montagem.</v>
          </cell>
          <cell r="D591" t="str">
            <v>m</v>
          </cell>
          <cell r="E591" t="e">
            <v>#N/A</v>
          </cell>
        </row>
        <row r="592">
          <cell r="A592" t="str">
            <v>ES016004</v>
          </cell>
          <cell r="B592" t="str">
            <v>ES05250650A</v>
          </cell>
          <cell r="C592" t="str">
            <v>Gradil Nylofor 3D, da Belgo Mineira ou similar,  executado em painel de aco galvanizado, soldado (gramatura minima 40g/m2), malha retangular de (200x50)mm em fio de aco com bitola de 5mm ,fixado por fixadores de poliamida e parafusos em aco inox M6 tipo A</v>
          </cell>
          <cell r="D592" t="str">
            <v>m2</v>
          </cell>
          <cell r="E592">
            <v>180.03</v>
          </cell>
        </row>
        <row r="593">
          <cell r="A593" t="str">
            <v>ES007258</v>
          </cell>
          <cell r="B593" t="str">
            <v>ES05250700/</v>
          </cell>
          <cell r="C593" t="str">
            <v>Tela para protecao em arame galvanizado no 12, soldada em cantoneira de ferro em "L" de  1 1/2"x1 1/2"x3/16", fixada em alvenaria.  Fornecimento e colocacao.</v>
          </cell>
          <cell r="D593" t="str">
            <v>m2</v>
          </cell>
          <cell r="E593">
            <v>91.52</v>
          </cell>
        </row>
        <row r="594">
          <cell r="A594" t="str">
            <v>ES004553</v>
          </cell>
          <cell r="B594" t="str">
            <v>ES05300050/</v>
          </cell>
          <cell r="C594" t="str">
            <v>Corrimao de tubo de ferro galvanizado com diametro de 1 1/4", preso por chumbadores a cada metro.  Fornecimento e assentamento.</v>
          </cell>
          <cell r="D594" t="str">
            <v>m</v>
          </cell>
          <cell r="E594">
            <v>37.65</v>
          </cell>
        </row>
        <row r="595">
          <cell r="A595" t="str">
            <v>ES002402</v>
          </cell>
          <cell r="B595" t="str">
            <v>ES05300100/</v>
          </cell>
          <cell r="C595" t="str">
            <v>Guarda-corpo de ferro, em lances de 3,36m a 3,84m e 1m de altura, com 4 montantes de barras de 2"x3/4", chumbadas no concreto, corrimao em 2 barras superpostas de 3"x1/2" e 2"x3/8", 21 barras verticais de 2"x1/2", soldadas no corrimao e na barra inferior,</v>
          </cell>
          <cell r="D595" t="str">
            <v>m</v>
          </cell>
          <cell r="E595">
            <v>165.05</v>
          </cell>
        </row>
        <row r="596">
          <cell r="A596" t="str">
            <v>ES004603</v>
          </cell>
          <cell r="B596" t="str">
            <v>ES05300103/</v>
          </cell>
          <cell r="C596" t="str">
            <v>Guarda-corpo de ferro, em lances de 3,36m a 3,84m e 1m de altura, com 4 montantes de barras de 2"x3/4", chumbadas no concreto, corrimao em 2 barras superpostas de 3"x1/2" e 2"x3/8", 21 barras verticais de 1/2"x1/2", soldadas no corrimao e na barra inferio</v>
          </cell>
          <cell r="D596" t="str">
            <v>m</v>
          </cell>
          <cell r="E596">
            <v>146.41</v>
          </cell>
        </row>
        <row r="597">
          <cell r="A597" t="str">
            <v>ES004602</v>
          </cell>
          <cell r="B597" t="str">
            <v>ES05300106/</v>
          </cell>
          <cell r="C597" t="str">
            <v>Guarda-corpo de ferro, em lances de 3,45m a 3,75m e 1m de altura, com 4 montantes de barras de 2"x3/4", chumbadas no concreto, corrimao em 2 barras superpostas de 3"x1/2 e 2"x3/8", 2 travessas horizontais em barras de 1 1/4"x3/8", soldadas nos montantes u</v>
          </cell>
          <cell r="D597" t="str">
            <v>m</v>
          </cell>
          <cell r="E597">
            <v>146.41</v>
          </cell>
        </row>
        <row r="598">
          <cell r="A598" t="str">
            <v>ES010276</v>
          </cell>
          <cell r="B598" t="str">
            <v>ES05300150/</v>
          </cell>
          <cell r="C598" t="str">
            <v>Guarda-corpo de ferro galvanizado, com modulo de 2,20m de comprimento, com dois tubos de 2" na horizontal, pilaretes de concreto com secao (20x20)cm e 1m de altura, incluindo todos os materiais e pintura a oleo.  Fornecimento e colocacao.</v>
          </cell>
          <cell r="D598" t="str">
            <v>un</v>
          </cell>
          <cell r="E598">
            <v>106.25</v>
          </cell>
        </row>
        <row r="599">
          <cell r="A599" t="str">
            <v>ES018051</v>
          </cell>
          <cell r="B599" t="str">
            <v>ES05300153/</v>
          </cell>
          <cell r="C599" t="str">
            <v>Guarda-corpo de ferro galvanizado, com modulo de 2,00m de comprimento, com um tubo de 3" e dois de 1 1/4" na horizontal, pilaretes de concreto com secao quadrada de 20cm e 1,05m de altura, incluindo todos os materiais e pintura a oleo dos tubos.  Fornecim</v>
          </cell>
          <cell r="D599" t="str">
            <v>m</v>
          </cell>
          <cell r="E599">
            <v>108.55</v>
          </cell>
        </row>
        <row r="600">
          <cell r="A600" t="str">
            <v>ES010277</v>
          </cell>
          <cell r="B600" t="str">
            <v>ES05300200/</v>
          </cell>
          <cell r="C600" t="str">
            <v>Guarda-corpo de tubo de ferro galvanizado com dois montantes em tubo de 1", uma travessa superior em tubo de 2" e duas travessas inferiores em tubo de 1", em modulos de 2,20m de comprimento e 1m de altura, inclusive pintura a oleo.  Fornecimento e colocac</v>
          </cell>
          <cell r="D600" t="str">
            <v>un</v>
          </cell>
          <cell r="E600">
            <v>101.13</v>
          </cell>
        </row>
        <row r="601">
          <cell r="A601" t="str">
            <v>ES017321</v>
          </cell>
          <cell r="B601" t="str">
            <v>ES05300250/</v>
          </cell>
          <cell r="C601" t="str">
            <v>Guarda-corpo com altura de 1m, em tela de arame galvanizado n.o 12, malha losango de 5cm, fixada em tubo de ferro galvanizado com diametro interno de 2", espacados de 2,00m, chumbados em bloco de concreto, inclusive escavacao, reaterro, carga, descarga, t</v>
          </cell>
          <cell r="D601" t="str">
            <v>m2</v>
          </cell>
          <cell r="E601">
            <v>95.93</v>
          </cell>
        </row>
        <row r="602">
          <cell r="A602" t="str">
            <v>ES017913</v>
          </cell>
          <cell r="B602" t="str">
            <v>ES05300300/</v>
          </cell>
          <cell r="C602" t="str">
            <v>Guarda-corpo de tubos de aco galvanizado soldados, formando modulos de 2,20m de comprimento e 1m de altura, com 3 montantes de 2" de diametro chumbados no concreto, travessa superior de 2" e travessa inferior e intermediaria de 1".  Fornecimento e instala</v>
          </cell>
          <cell r="D602" t="str">
            <v>m</v>
          </cell>
          <cell r="E602">
            <v>107.36</v>
          </cell>
        </row>
        <row r="603">
          <cell r="A603" t="str">
            <v>ES017912</v>
          </cell>
          <cell r="B603" t="str">
            <v>ES05300350/</v>
          </cell>
          <cell r="C603" t="str">
            <v xml:space="preserve">Guarda-corpo de tubos de aco galvanizado de 2", formando quadrados de 2,20m de comprimento por 1,10m de altura, com montantes soldados em chapa de aco de 15cmx15cmx5/16", fixados no piso ou parede, dotado de tela de arame galvanizado de fio ondulado no 8 </v>
          </cell>
          <cell r="D603" t="str">
            <v>m2</v>
          </cell>
          <cell r="E603">
            <v>476.86</v>
          </cell>
        </row>
        <row r="604">
          <cell r="A604" t="str">
            <v>ES005051</v>
          </cell>
          <cell r="B604" t="str">
            <v>ES05300400/</v>
          </cell>
          <cell r="C604" t="str">
            <v xml:space="preserve">Guarda-corpo de 1,50m de comprimento e 1,20m de altura, montantes em tubo de ferro galvanizado de 3", perfil de ferro galvanizado de (5x3)cm, 2 tubos de ferro galvanizado de 1" na horizontal, tela de arame galvanizado No 12, malha losango de 5cm, moldura </v>
          </cell>
          <cell r="D604" t="str">
            <v>mod</v>
          </cell>
          <cell r="E604" t="e">
            <v>#N/A</v>
          </cell>
        </row>
        <row r="605">
          <cell r="A605" t="str">
            <v>ES018089</v>
          </cell>
          <cell r="B605" t="str">
            <v>ES05300450/</v>
          </cell>
          <cell r="C605" t="e">
            <v>#N/A</v>
          </cell>
          <cell r="D605" t="e">
            <v>#N/A</v>
          </cell>
          <cell r="E605">
            <v>661</v>
          </cell>
        </row>
        <row r="606">
          <cell r="A606" t="str">
            <v>ES004748</v>
          </cell>
          <cell r="B606" t="str">
            <v>ES10300150/</v>
          </cell>
          <cell r="C606" t="str">
            <v>Prateleira em compensado de Cedro ou similar, com espessura de 20mm e 60cm de largura, sobre cantoneiras de ferro.  Fornecimento e assentamento.</v>
          </cell>
          <cell r="D606" t="str">
            <v>m</v>
          </cell>
          <cell r="E606">
            <v>32.57</v>
          </cell>
        </row>
        <row r="607">
          <cell r="A607" t="str">
            <v>ES004563</v>
          </cell>
          <cell r="B607" t="str">
            <v>ES10300153/</v>
          </cell>
          <cell r="C607" t="str">
            <v>Prateleira em compensado de Cedro ou similar, com espessura 2cm, largura 60cm, revestida em formica nas 2 faces e espessura, sobre cantoneira de ferro.</v>
          </cell>
          <cell r="D607" t="str">
            <v>m</v>
          </cell>
          <cell r="E607">
            <v>72.12</v>
          </cell>
        </row>
        <row r="608">
          <cell r="A608" t="str">
            <v>ES004747</v>
          </cell>
          <cell r="B608" t="str">
            <v>ES10300156/</v>
          </cell>
          <cell r="C608" t="str">
            <v>Prateleira em compensado de Cedro ou similar, com espessura 2cm, largura 60cm, revestida em formica nas 2 faces e espessura, sobre cantoneira de chapa de ferro com abas iguais de 1"x1/8".</v>
          </cell>
          <cell r="D608" t="str">
            <v>m</v>
          </cell>
          <cell r="E608">
            <v>70.52</v>
          </cell>
        </row>
        <row r="609">
          <cell r="A609" t="str">
            <v>ES000915</v>
          </cell>
          <cell r="B609" t="str">
            <v>ES10350050A</v>
          </cell>
          <cell r="C609" t="str">
            <v>Quadro de aula em compensado de cedro ou similar, medindo (5,00x1,20x0,01)m, com moldura em madeira envernizada, revestido em formica para giz na cor verde oficial 450.  Fornecimento e instalacao.</v>
          </cell>
          <cell r="D609" t="str">
            <v>un</v>
          </cell>
          <cell r="E609">
            <v>554.4</v>
          </cell>
        </row>
        <row r="610">
          <cell r="A610" t="str">
            <v>ES000916</v>
          </cell>
          <cell r="B610" t="str">
            <v>ES10350053A</v>
          </cell>
          <cell r="C610" t="str">
            <v>Quadro de aula em compensado de cedro ou similar, medindo (5,85x1,20x0,01)m, com moldura em madeira envernizada de (10x2,5)cm e porta giz, revestido de formica para giz na cor verde oficial 450.  Fornecimento e instalacao.</v>
          </cell>
          <cell r="D610" t="str">
            <v>un</v>
          </cell>
          <cell r="E610">
            <v>660.93</v>
          </cell>
        </row>
        <row r="611">
          <cell r="A611" t="str">
            <v>ES000905</v>
          </cell>
          <cell r="B611" t="str">
            <v>ES10350100/</v>
          </cell>
          <cell r="C611" t="str">
            <v>Quadro mural em compensado de Cedro ou similar, de 10mm, inclusive moldura de Cedro ou similar.  Fornecimento e colocacao.</v>
          </cell>
          <cell r="D611" t="str">
            <v>m2</v>
          </cell>
          <cell r="E611">
            <v>96.08</v>
          </cell>
        </row>
        <row r="612">
          <cell r="A612" t="str">
            <v>ES000906</v>
          </cell>
          <cell r="B612" t="str">
            <v>ES10350150/</v>
          </cell>
          <cell r="C612" t="str">
            <v>Quadro mural de Celotex ou similar com flanelografo, medindo (585x120)cm, moldura de madeira envernizada.  Fornecimento e colocacao.</v>
          </cell>
          <cell r="D612" t="str">
            <v>un</v>
          </cell>
          <cell r="E612">
            <v>437.91</v>
          </cell>
        </row>
        <row r="613">
          <cell r="A613" t="str">
            <v>ES006887</v>
          </cell>
          <cell r="B613" t="str">
            <v>ES10990050/</v>
          </cell>
          <cell r="C613" t="str">
            <v>Balcao basculavel em compensado naval de 10mm, com acabamento de formica, medindo (1,50x0,30)m.  Fornecimento e colocacao.</v>
          </cell>
          <cell r="D613" t="str">
            <v>un</v>
          </cell>
          <cell r="E613">
            <v>324.17</v>
          </cell>
        </row>
        <row r="614">
          <cell r="A614" t="str">
            <v>ES000908</v>
          </cell>
          <cell r="B614" t="str">
            <v>ES10990100/</v>
          </cell>
          <cell r="C614" t="str">
            <v>Barra em Macaranduba ou similar, de (20x2,5)cm, aparelhada em uma face e nos topos, para protecao de paredes de salas de aula.  Fornecimento e colocacao.</v>
          </cell>
          <cell r="D614" t="str">
            <v>m</v>
          </cell>
          <cell r="E614">
            <v>15.24</v>
          </cell>
        </row>
        <row r="615">
          <cell r="A615" t="str">
            <v>ES004559</v>
          </cell>
          <cell r="B615" t="str">
            <v>ES10990150/</v>
          </cell>
          <cell r="C615" t="str">
            <v>Caixilho fixo, madeira em Cedro ou Imbuia ou similar, para vidro com 3cm de espessura.  Fornecimento e colocacao, exclusive guarnicao.</v>
          </cell>
          <cell r="D615" t="str">
            <v>m2</v>
          </cell>
          <cell r="E615">
            <v>185.35</v>
          </cell>
        </row>
        <row r="616">
          <cell r="A616" t="str">
            <v>ES007418</v>
          </cell>
          <cell r="B616" t="str">
            <v>ES10990153A</v>
          </cell>
          <cell r="C616" t="str">
            <v>Caixilho fixo, madeira em Cedro ou Imbuia ou similar, em veneziana, com 3cm de espessura.  Fornecimento e colocacao, exclusive guarnicao.</v>
          </cell>
          <cell r="D616" t="str">
            <v>m2</v>
          </cell>
          <cell r="E616">
            <v>286.39999999999998</v>
          </cell>
        </row>
        <row r="617">
          <cell r="A617" t="str">
            <v>ES005793</v>
          </cell>
          <cell r="B617" t="str">
            <v>ES10990200/</v>
          </cell>
          <cell r="C617" t="str">
            <v>Cerca de sarrafos verticais em madeira de Lei, (2x4)cm e 120cm de altura, pregados sobre sarrafos horizontais de (5x5)cm, apoiados sobre montantes de (7,5x7,5)cm, espacados de 2m.  Fornecimento e colocacao.</v>
          </cell>
          <cell r="D617" t="str">
            <v>m2</v>
          </cell>
          <cell r="E617">
            <v>60.61</v>
          </cell>
        </row>
        <row r="618">
          <cell r="A618" t="str">
            <v>ES000912</v>
          </cell>
          <cell r="B618" t="str">
            <v>ES10990203/</v>
          </cell>
          <cell r="C618" t="str">
            <v>Cerca divisoria em Eucalipto ou similar, tratado, com Pentox ou similar, modulo de 12,30, com diametro de 0,15m, altura variavel de 1m a 1,50m livre, 1m enterrado, espacados de 1,35m com 5 fios corridos de arame galvanizado no 12 (modulo).</v>
          </cell>
          <cell r="D618" t="str">
            <v>mod</v>
          </cell>
          <cell r="E618">
            <v>759.99</v>
          </cell>
        </row>
        <row r="619">
          <cell r="A619" t="str">
            <v>ES006889</v>
          </cell>
          <cell r="B619" t="str">
            <v>ES10990250/</v>
          </cell>
          <cell r="C619" t="str">
            <v>Deck em madeira de Lei, formado por pecas de (2x10)cm, com intervalos de 2,5cm e apoiadas em travessas de 3"x3" e estrutura em Eucalipto com 25cm de diametro, tratado com Pentox ou similar, altura util media de 1,50m, enterrado 1m de profundidade.</v>
          </cell>
          <cell r="D619" t="str">
            <v>m2</v>
          </cell>
          <cell r="E619">
            <v>636.07000000000005</v>
          </cell>
        </row>
        <row r="620">
          <cell r="A620" t="str">
            <v>ES009051</v>
          </cell>
          <cell r="B620" t="str">
            <v>ES10990253/</v>
          </cell>
          <cell r="C620" t="str">
            <v>Deck em madeira de Lei com assoalho de (20x2)cm, vigas longitudinais de (7,5x15)cm, transversais de (10x15)cm, guarda-corpo composto de pecas de (15x15)cm e (20x2,5)cm, conforme projeto.  Fornecimento e colocacao.</v>
          </cell>
          <cell r="D620" t="str">
            <v>m2</v>
          </cell>
          <cell r="E620">
            <v>123.55</v>
          </cell>
        </row>
        <row r="621">
          <cell r="A621" t="str">
            <v>ES004529</v>
          </cell>
          <cell r="B621" t="str">
            <v>ES10990300/</v>
          </cell>
          <cell r="C621" t="str">
            <v>Esquadrias, armarios, bancas e balcoes de madeira com revestimento em laminado melaminico texturizado, com espessura 1,3mm.  Fornecimento e colocacao.</v>
          </cell>
          <cell r="D621" t="str">
            <v>m2</v>
          </cell>
          <cell r="E621">
            <v>754.19</v>
          </cell>
        </row>
        <row r="622">
          <cell r="A622" t="str">
            <v>ES006890</v>
          </cell>
          <cell r="B622" t="str">
            <v>ES10990303/</v>
          </cell>
          <cell r="C622" t="str">
            <v>Esquadria em folha fixa, em veneziana de Cedro ou similar, medindo (90x30)cm.  Fornecimento e colocacao.</v>
          </cell>
          <cell r="D622" t="str">
            <v>un</v>
          </cell>
          <cell r="E622">
            <v>133.4</v>
          </cell>
        </row>
        <row r="623">
          <cell r="A623" t="str">
            <v>ES004824</v>
          </cell>
          <cell r="B623" t="str">
            <v>ES10990350/</v>
          </cell>
          <cell r="C623" t="str">
            <v>Estrado em madeira de Lei, formado por ripas com intervalo de 2,5cm e apoiados em travessas de (4x4)cm espacadas em 10cm, fixadas com parafusos de latao de 1 1/2".  Fornecimento e colocacao.</v>
          </cell>
          <cell r="D623" t="str">
            <v>m2</v>
          </cell>
          <cell r="E623">
            <v>130.03</v>
          </cell>
        </row>
        <row r="624">
          <cell r="A624" t="str">
            <v>ES006959</v>
          </cell>
          <cell r="B624" t="str">
            <v>ES10990400/</v>
          </cell>
          <cell r="C624" t="str">
            <v>Estrutura trelicada para fixacao de luminarias, conforme projeto RIO-URBE.  Fornecimento e colocacao.</v>
          </cell>
          <cell r="D624" t="str">
            <v>m</v>
          </cell>
          <cell r="E624">
            <v>106.94</v>
          </cell>
        </row>
        <row r="625">
          <cell r="A625" t="str">
            <v>ES004829</v>
          </cell>
          <cell r="B625" t="str">
            <v>ES10990450/</v>
          </cell>
          <cell r="C625" t="str">
            <v>Frisos em Cedro ou similar, de (3x1,5)cm, boleado.  Fornecimento e colocacao.</v>
          </cell>
          <cell r="D625" t="str">
            <v>m</v>
          </cell>
          <cell r="E625">
            <v>10.95</v>
          </cell>
        </row>
        <row r="626">
          <cell r="A626" t="str">
            <v>ES010286</v>
          </cell>
          <cell r="B626" t="str">
            <v>ES10990500/</v>
          </cell>
          <cell r="C626" t="str">
            <v>Guarda-corpo de macaranduba ou similar na altura util de 1m, engastado 5cm no concreto, intercalado por montantes de 3"x4 1/2", com espacamento de 1m, formando modulos "X", para contraventamento, com pecas de 1 1/2"x3".  Fornecimento e colocacao.</v>
          </cell>
          <cell r="D626" t="str">
            <v>m</v>
          </cell>
          <cell r="E626">
            <v>50.41</v>
          </cell>
        </row>
        <row r="627">
          <cell r="A627" t="str">
            <v>ES006000</v>
          </cell>
          <cell r="B627" t="str">
            <v>ES10990550A</v>
          </cell>
          <cell r="C627" t="str">
            <v>Ninho para passarinho em madeira de Lei, conforme projeto RIOZOO.  Fornecimento e colocacao.</v>
          </cell>
          <cell r="D627" t="str">
            <v>un</v>
          </cell>
          <cell r="E627">
            <v>83.93</v>
          </cell>
        </row>
        <row r="628">
          <cell r="A628" t="str">
            <v>ES009469</v>
          </cell>
          <cell r="B628" t="str">
            <v>ES10990600/</v>
          </cell>
          <cell r="C628" t="str">
            <v>Porta acustica Somax ou similar, 46db referencia PS2, nas dimensoes de (1800x2100)mm, inclusive fechadura com macaneta, cilindro e marco removivel.  Fornecimento e colocacao.</v>
          </cell>
          <cell r="D628" t="str">
            <v>un</v>
          </cell>
          <cell r="E628">
            <v>5236</v>
          </cell>
        </row>
        <row r="629">
          <cell r="A629" t="str">
            <v>ES009468</v>
          </cell>
          <cell r="B629" t="str">
            <v>ES10990603/</v>
          </cell>
          <cell r="C629" t="str">
            <v>Porta acustica Somax ou similar, 56db referencia PS1, nas dimensoes de (1600x2100)mm, inclusive ferragens anti-panico e marco removivel.  Fornecimento e colocacao.</v>
          </cell>
          <cell r="D629" t="str">
            <v>un</v>
          </cell>
          <cell r="E629">
            <v>7145</v>
          </cell>
        </row>
        <row r="630">
          <cell r="A630" t="str">
            <v>ES009444</v>
          </cell>
          <cell r="B630" t="str">
            <v>ES10990606/</v>
          </cell>
          <cell r="C630" t="str">
            <v>Porta acustica Somax ou similar, 56db referencia PS3 e PS4, nas dimensoes de (2000x2100)mm, inclusive ferragens anti-panico e marco removivel.  Fornecimento e colocacao.</v>
          </cell>
          <cell r="D630" t="str">
            <v>un</v>
          </cell>
          <cell r="E630">
            <v>8254.4</v>
          </cell>
        </row>
        <row r="631">
          <cell r="A631" t="str">
            <v>ES005647</v>
          </cell>
          <cell r="B631" t="str">
            <v>ES10990650/</v>
          </cell>
          <cell r="C631" t="str">
            <v>Portao em 2 folhas, medindo (300x250)cm, revestidos de tabuas de Pinho de 1a ou similar, sobre armacao triangulada em madeira de Lei, com marco em Canela ou similar.  Fornecimento e colocacao, exclusive fornecimento de ferragens.</v>
          </cell>
          <cell r="D631" t="str">
            <v>m2</v>
          </cell>
          <cell r="E631" t="e">
            <v>#N/A</v>
          </cell>
        </row>
        <row r="632">
          <cell r="A632" t="str">
            <v>ES004706</v>
          </cell>
          <cell r="B632" t="str">
            <v>ES15050050A</v>
          </cell>
          <cell r="C632" t="str">
            <v>Porta de aluminio anodizado, medindo (0,80x2,10)m, tendo 1 contra-pinazio dividindo a esquadria em 2 vazios para vidro em perfis serie 25.  Fornecimento e assentamento, exclusive fechaduras.</v>
          </cell>
          <cell r="D632" t="str">
            <v>m2</v>
          </cell>
          <cell r="E632">
            <v>364.84</v>
          </cell>
        </row>
        <row r="633">
          <cell r="A633" t="str">
            <v>ES004828</v>
          </cell>
          <cell r="B633" t="str">
            <v>ES15050100A</v>
          </cell>
          <cell r="C633" t="str">
            <v>Porta de aluminio anodizado, medindo (1,50x2,10), em 2 folhas de abrir, tendo 1 contra-pinazio dividindo a esquadria em 2 vazios para vidro, em perfis serie 25.  Fornecimento e colocacao, exclusive fechadura.</v>
          </cell>
          <cell r="D633" t="str">
            <v>m2</v>
          </cell>
          <cell r="E633">
            <v>309.76</v>
          </cell>
        </row>
        <row r="634">
          <cell r="A634" t="str">
            <v>ES006039</v>
          </cell>
          <cell r="B634" t="str">
            <v>ES15050150/</v>
          </cell>
          <cell r="C634" t="str">
            <v>Porta de aluminio anodizado natural, perfil serie 25, em veneziana.  Fornecimento e colocacao.</v>
          </cell>
          <cell r="D634" t="str">
            <v>m2</v>
          </cell>
          <cell r="E634">
            <v>297.16000000000003</v>
          </cell>
        </row>
        <row r="635">
          <cell r="A635" t="str">
            <v>ES007525</v>
          </cell>
          <cell r="B635" t="str">
            <v>ES15050200/</v>
          </cell>
          <cell r="C635" t="str">
            <v>Porta de correr em aluminio, medindo (570x270)cm, em perfis serie 30, com marco.  Fornecimento e colocacao, exclusive fechadura.</v>
          </cell>
          <cell r="D635" t="str">
            <v>un</v>
          </cell>
          <cell r="E635">
            <v>364.11</v>
          </cell>
        </row>
        <row r="636">
          <cell r="A636" t="str">
            <v>ES004714</v>
          </cell>
          <cell r="B636" t="str">
            <v>ES15100050A</v>
          </cell>
          <cell r="C636" t="str">
            <v>Janela de aluminio anodizado, tipo projetante medindo (0,60x0,90)m, com 1 painel projetante, provida de haste de comando, em perfis serie 25.  Fornecimento e assentamento.</v>
          </cell>
          <cell r="D636" t="str">
            <v>m2</v>
          </cell>
          <cell r="E636">
            <v>248.1</v>
          </cell>
        </row>
        <row r="637">
          <cell r="A637" t="str">
            <v>ES006961</v>
          </cell>
          <cell r="B637" t="str">
            <v>ES15100100A</v>
          </cell>
          <cell r="C637" t="str">
            <v>Janela de aluminio anodizado, fosco, tipo Max-Mar ou similar, serie 25, com 50cm de altura, em 4 modulos de 1m cada, com parte inferior fixa.  Fornecimento e colocacao.</v>
          </cell>
          <cell r="D637" t="str">
            <v>m2</v>
          </cell>
          <cell r="E637">
            <v>195.43</v>
          </cell>
        </row>
        <row r="638">
          <cell r="A638" t="str">
            <v>ES006954</v>
          </cell>
          <cell r="B638" t="str">
            <v>ES15100103A</v>
          </cell>
          <cell r="C638" t="str">
            <v>Janela de aluminio anodizado, fosco, tipo Max-Mar ou similar, serie 25, com 90cm de altura, em 4 modulos de 1m cada, com parte inferior fixa.  Fornecimento e colocacao.</v>
          </cell>
          <cell r="D638" t="str">
            <v>m2</v>
          </cell>
          <cell r="E638">
            <v>322.75</v>
          </cell>
        </row>
        <row r="639">
          <cell r="A639" t="str">
            <v>ES008808</v>
          </cell>
          <cell r="B639" t="str">
            <v>ES15100200A</v>
          </cell>
          <cell r="C639" t="str">
            <v>Janela de aluminio anodizado, natural fosco, em perfis extrutados, liga ASTM 6063, dureza T5, medindo (9,50x1,75)m, conforme projeto Sambodromo.  Fornecimento e colocacao.</v>
          </cell>
          <cell r="D639" t="str">
            <v>m2</v>
          </cell>
          <cell r="E639">
            <v>306.43</v>
          </cell>
        </row>
        <row r="640">
          <cell r="A640" t="str">
            <v>ES017723</v>
          </cell>
          <cell r="B640" t="str">
            <v>ES15100250/</v>
          </cell>
          <cell r="C640" t="str">
            <v>Janela projetante de aluminio anodizado, tipo maxim-air, em perfis serie 25, com 1painel deslizante-projetante.  Fornecimento e instalacao.</v>
          </cell>
          <cell r="D640" t="str">
            <v>m2</v>
          </cell>
          <cell r="E640">
            <v>203.04</v>
          </cell>
        </row>
        <row r="641">
          <cell r="A641" t="str">
            <v>ES017839</v>
          </cell>
          <cell r="B641" t="str">
            <v>ES15100300/</v>
          </cell>
          <cell r="C641" t="str">
            <v>Janela de correr de aluminio anodizado, em perfis serie 28, com 2 folhas de correr.  Fornecimento e instalacao.</v>
          </cell>
          <cell r="D641" t="str">
            <v>m2</v>
          </cell>
          <cell r="E641">
            <v>171.5</v>
          </cell>
        </row>
        <row r="642">
          <cell r="A642" t="str">
            <v>ES017763</v>
          </cell>
          <cell r="B642" t="str">
            <v>ES15100350/</v>
          </cell>
          <cell r="C642" t="str">
            <v>Janela de correr de aluminio anodizado, em perfis serie 28, com 2 folhas de correr e bandeira de 0,50m com 2 paineis basculantes.  Fornecimento e instalacao.</v>
          </cell>
          <cell r="D642" t="str">
            <v>m2</v>
          </cell>
          <cell r="E642">
            <v>209.73</v>
          </cell>
        </row>
        <row r="643">
          <cell r="A643" t="str">
            <v>ES017747</v>
          </cell>
          <cell r="B643" t="str">
            <v>ES15100400/</v>
          </cell>
          <cell r="C643" t="str">
            <v>Janela basculante em aluminio anodizado, perfis Serie 28, com 1 ordem e bascula inferior fixa.  Fornecimento e instalacao.</v>
          </cell>
          <cell r="D643" t="str">
            <v>m2</v>
          </cell>
          <cell r="E643">
            <v>185.5</v>
          </cell>
        </row>
        <row r="644">
          <cell r="A644" t="str">
            <v>ES017748</v>
          </cell>
          <cell r="B644" t="str">
            <v>ES15100403/</v>
          </cell>
          <cell r="C644" t="str">
            <v>Janela basculante em aluminio anodizado, perfis Serie 28, com 2 ordens e bascula inferior fixa.  Fornecimento e instalacao.</v>
          </cell>
          <cell r="D644" t="str">
            <v>m2</v>
          </cell>
          <cell r="E644">
            <v>195.5</v>
          </cell>
        </row>
        <row r="645">
          <cell r="A645" t="str">
            <v>ES017761</v>
          </cell>
          <cell r="B645" t="str">
            <v>ES15100450/</v>
          </cell>
          <cell r="C645" t="str">
            <v>Janela de correr de aluminio anodizado, em perfis serie 28, com 2 folhas fixas e 2 folhas de correr.  Fornecimento e instalacao.</v>
          </cell>
          <cell r="D645" t="str">
            <v>m2</v>
          </cell>
          <cell r="E645">
            <v>182.15</v>
          </cell>
        </row>
        <row r="646">
          <cell r="A646" t="str">
            <v>ES017762</v>
          </cell>
          <cell r="B646" t="str">
            <v>ES15100453/</v>
          </cell>
          <cell r="C646" t="str">
            <v>Janela de correr de aluminio anodizado, em perfis serie 28, com 2 folhas fixas, 2 folhas de correr e bandeira de 0,50m com 2 paineis basculantes.  Fornecimento e instalacao.</v>
          </cell>
          <cell r="D646" t="str">
            <v>m2</v>
          </cell>
          <cell r="E646">
            <v>204.37</v>
          </cell>
        </row>
        <row r="647">
          <cell r="A647" t="str">
            <v>ES004549</v>
          </cell>
          <cell r="B647" t="str">
            <v>ES15990050/</v>
          </cell>
          <cell r="C647" t="str">
            <v>Bate-macas de aluminio para protecao das portas, constituido em chapas de aluminio, fixada por meio de rebites.</v>
          </cell>
          <cell r="D647" t="str">
            <v>m2</v>
          </cell>
          <cell r="E647">
            <v>46.46</v>
          </cell>
        </row>
        <row r="648">
          <cell r="A648" t="str">
            <v>ES004731</v>
          </cell>
          <cell r="B648" t="str">
            <v>ES15990100A</v>
          </cell>
          <cell r="C648" t="str">
            <v>Caixilho fixo, de aluminio anodizado em veneziana para vidro, perfil serie 25.  Fornecimento e colocacao.</v>
          </cell>
          <cell r="D648" t="str">
            <v>un</v>
          </cell>
          <cell r="E648">
            <v>235.76</v>
          </cell>
        </row>
        <row r="649">
          <cell r="A649" t="str">
            <v>ES005920</v>
          </cell>
          <cell r="B649" t="str">
            <v>ES15990150/</v>
          </cell>
          <cell r="C649" t="str">
            <v>Esquadrias de aluminio anodizado em perfis extrudados, serie especial, com espessura minima de camada anodica de 20 micra, na cor preta, com ferragens e gaxetas de primeira qualidade, com 2 folhas tipo Maxim-ar ou similar e 1 tipo fixa com vidro duplo, me</v>
          </cell>
          <cell r="D649" t="str">
            <v>un</v>
          </cell>
          <cell r="E649" t="e">
            <v>#N/A</v>
          </cell>
        </row>
        <row r="650">
          <cell r="A650" t="str">
            <v>ES005919</v>
          </cell>
          <cell r="B650" t="str">
            <v>ES15990153/</v>
          </cell>
          <cell r="C650" t="str">
            <v>Esquadrias de aluminio anodizado em perfis extrudados, serie especial, com espessura minima de camada anodica de 20 micra, na cor preta, com ferragens e gaxetas de 1a qualidade, com 1 folha veneziana tipo de abrir, medindo (600x1950)mm.  Fornecimento e co</v>
          </cell>
          <cell r="D650" t="str">
            <v>un</v>
          </cell>
          <cell r="E650" t="e">
            <v>#N/A</v>
          </cell>
        </row>
        <row r="651">
          <cell r="A651" t="str">
            <v>ES005921</v>
          </cell>
          <cell r="B651" t="str">
            <v>ES15990156/</v>
          </cell>
          <cell r="C651" t="str">
            <v>Esquadrias de aluminio anodizado em perfis extrudados, serie especial, com espessura minima de camada anodica de 20 micra, na cor preta, com ferragens e gaxetas de primeira qualidade, com painel fixo de veneziana, medindo (600x1950)mm.  Fornecimento e col</v>
          </cell>
          <cell r="D651" t="str">
            <v>un</v>
          </cell>
          <cell r="E651" t="e">
            <v>#N/A</v>
          </cell>
        </row>
        <row r="652">
          <cell r="A652" t="str">
            <v>ES005923</v>
          </cell>
          <cell r="B652" t="str">
            <v>ES15990200/</v>
          </cell>
          <cell r="C652" t="str">
            <v xml:space="preserve">Esquadrias de aluminio anodizado em perfis extrudados, serie especial, com espessura minima de camada anodica de 20 micra, na cor preta, com ferragens e gaxetas de primeira qualidade, com 2 folha veneziana tipo fixa, medindo (1700x400)mm.  Fornecimento e </v>
          </cell>
          <cell r="D652" t="str">
            <v>un</v>
          </cell>
          <cell r="E652" t="e">
            <v>#N/A</v>
          </cell>
        </row>
        <row r="653">
          <cell r="A653" t="str">
            <v>ES005922</v>
          </cell>
          <cell r="B653" t="str">
            <v>ES15990203/</v>
          </cell>
          <cell r="C653" t="str">
            <v>Esquadrias de aluminio anodizado em perfis extrudados, serie especial, com espessura minima de camada anodica de 20 micra, na cor preta, com ferragens e gaxetas de primeira qualidade, com 2 folhas tipo Maxim-ar ou similar, com vidro Blindex ou similar, me</v>
          </cell>
          <cell r="D653" t="str">
            <v>un</v>
          </cell>
          <cell r="E653" t="e">
            <v>#N/A</v>
          </cell>
        </row>
        <row r="654">
          <cell r="A654" t="str">
            <v>ES007748</v>
          </cell>
          <cell r="B654" t="str">
            <v>ES15990250/</v>
          </cell>
          <cell r="C654" t="str">
            <v>Guiche em aluminio, tipo guilhotina, com (100x100)cm.  Fornecimento e instalacao.</v>
          </cell>
          <cell r="D654" t="str">
            <v>un</v>
          </cell>
          <cell r="E654">
            <v>220.64</v>
          </cell>
        </row>
        <row r="655">
          <cell r="A655" t="str">
            <v>ES004489</v>
          </cell>
          <cell r="B655" t="str">
            <v>ES15990500/</v>
          </cell>
          <cell r="C655" t="str">
            <v>Protecao de arestas de parede em cantoneira de aluminio de 1 1/2"x1/8", fixado com parafuso de ferro cromado e buchas de plastico.  Fornecimento e colocacao.</v>
          </cell>
          <cell r="D655" t="str">
            <v>m</v>
          </cell>
          <cell r="E655">
            <v>16.940000000000001</v>
          </cell>
        </row>
        <row r="656">
          <cell r="A656" t="str">
            <v>ES017926</v>
          </cell>
          <cell r="B656" t="str">
            <v>ES20050050/</v>
          </cell>
          <cell r="C656" t="str">
            <v>Porta de abrir de aco laminado a frio com adicao de cobre (Aco-Cor),  tipo Veneziana, pre-pintada com tinta primer, com altura e largura aproximada de (0,80x2,10)m,  inclusive fechadura de cilindro e dobradicas.   Fornecimento e instalacao.</v>
          </cell>
          <cell r="D656" t="str">
            <v>un</v>
          </cell>
          <cell r="E656">
            <v>243.24</v>
          </cell>
        </row>
        <row r="657">
          <cell r="A657" t="str">
            <v>ES017929</v>
          </cell>
          <cell r="B657" t="str">
            <v>ES20050053/</v>
          </cell>
          <cell r="C657" t="str">
            <v>Porta de abrir em aco laminado a frio com adicao de cobre (Aco-Cor), com almofada e divisoes horizontais, pintada com tinta primer, com altura e largura aproximadas de (0,80x2,10)m, inclusive fechadura de cilindro e dobradicas, exclusive vidros.  Fornecim</v>
          </cell>
          <cell r="D657" t="str">
            <v>un</v>
          </cell>
          <cell r="E657">
            <v>196.3</v>
          </cell>
        </row>
        <row r="658">
          <cell r="A658" t="str">
            <v>ES017969</v>
          </cell>
          <cell r="B658" t="str">
            <v>ES20050056/</v>
          </cell>
          <cell r="C658" t="str">
            <v xml:space="preserve">Porta de abrir em aco laminado a frio com adicao de cobre (Aco-Cor), quadriculada, pintada com tinta primer, com altura e largura aproximadas de (80x210)cm, inclusive fechadura de cilindro e dobradicas, e exclusive vidros.  Fornecimento e instalacao, com </v>
          </cell>
          <cell r="D658" t="str">
            <v>un</v>
          </cell>
          <cell r="E658">
            <v>211.1</v>
          </cell>
        </row>
        <row r="659">
          <cell r="A659" t="str">
            <v>ES009241</v>
          </cell>
          <cell r="B659" t="str">
            <v>ES20050103A</v>
          </cell>
          <cell r="C659" t="str">
            <v>Porta de aco laminado a frio com adicao de cobre, com almofada e bascula, medindo (87x217x8)cm, pre-pintada, Linha Habitacional, referencias 6651244-4, modelos PAABD, inclusive ferragens, Sasazaki ou similar.  Fornecimento e colocacao.</v>
          </cell>
          <cell r="D659" t="str">
            <v>un</v>
          </cell>
          <cell r="E659">
            <v>261.92</v>
          </cell>
        </row>
        <row r="660">
          <cell r="A660" t="str">
            <v>ES009237</v>
          </cell>
          <cell r="B660" t="str">
            <v>ES20050150A</v>
          </cell>
          <cell r="C660" t="str">
            <v>Porta de aco laminado a frio com adicao de cobre, medindo (140x217x8)cm, com 2 folhas,  quadriculadas, pre-pintada, referencia 6681526-9, modelo PAH, inclusive ferragens, Sasazaki ou similar.  Fornecimento e colocacao.</v>
          </cell>
          <cell r="D660" t="str">
            <v>un</v>
          </cell>
          <cell r="E660">
            <v>412.44</v>
          </cell>
        </row>
        <row r="661">
          <cell r="A661" t="str">
            <v>ES009635</v>
          </cell>
          <cell r="B661" t="str">
            <v>ES20050200A</v>
          </cell>
          <cell r="C661" t="str">
            <v>Porta de correr de aco laminado a frio com adicao de cobre, medindo (200x217)cm,  quadriculada com 4 folhas, referencia 6951200-3, modelo PCQ, Sasazaki ou similar, inclusive ferragens.  Fornecimento e colocacao.</v>
          </cell>
          <cell r="D661" t="str">
            <v>un</v>
          </cell>
          <cell r="E661">
            <v>657.31</v>
          </cell>
        </row>
        <row r="662">
          <cell r="A662" t="str">
            <v>ES017989</v>
          </cell>
          <cell r="B662" t="str">
            <v>ES20050250/</v>
          </cell>
          <cell r="C662" t="str">
            <v>Porta de abrir em aco laminado a frio com adicao de cobre (Aco-Cor), tipo veneziana, pintada com tinta primer, com altura e largura aproximadas de (2,10x0,60)m,  inclusive fechadura de cilindro e dobradicas.  Fornecimento e colocacao.</v>
          </cell>
          <cell r="D662" t="str">
            <v>un</v>
          </cell>
          <cell r="E662">
            <v>207.03</v>
          </cell>
        </row>
        <row r="663">
          <cell r="A663" t="str">
            <v>ES017999</v>
          </cell>
          <cell r="B663" t="str">
            <v>ES20050300/</v>
          </cell>
          <cell r="C663" t="str">
            <v>Porta de abrir em aco laminado a frio com adicao de cobre (Aco-Cor), tipo veneziana, pintada com tinta primer, com altura e largura aproximadas de (2,10x0,70)m,  inclusive fechadura de cilindro e dobradicas.  Fornecimento e colocacao.</v>
          </cell>
          <cell r="D663" t="str">
            <v>un</v>
          </cell>
          <cell r="E663">
            <v>207.03</v>
          </cell>
        </row>
        <row r="664">
          <cell r="A664" t="str">
            <v>ES005170</v>
          </cell>
          <cell r="B664" t="str">
            <v>ES20100050/</v>
          </cell>
          <cell r="C664" t="str">
            <v xml:space="preserve">Janela basculante de aco laminado a frio com adicao de cobre, de 1 secao com 1 bascula, medindo (0,40x0,60)m, pre-pintada, completa, com 2 quadros fixos, sendo 1 superior e 1 inferior.  Fixacao de vidros, exclusive estes, mediante massa.   Fornecimento e </v>
          </cell>
          <cell r="D664" t="str">
            <v>un</v>
          </cell>
          <cell r="E664">
            <v>37.96</v>
          </cell>
        </row>
        <row r="665">
          <cell r="A665" t="str">
            <v>ES005172</v>
          </cell>
          <cell r="B665" t="str">
            <v>ES20100053/</v>
          </cell>
          <cell r="C665" t="str">
            <v>Janela basculante de aco laminado a frio com adicao de cobre, de 1 secao com 2 basculas, medindo (0,60x0,60)m, pre-pintada, completa, com 2 quadros fixos, sendo 1 superior e 1 inferior.  Fixacao de vidros, exclusive estes, mediante massa.   Fornecimento e</v>
          </cell>
          <cell r="D665" t="str">
            <v>un</v>
          </cell>
          <cell r="E665">
            <v>50.77</v>
          </cell>
        </row>
        <row r="666">
          <cell r="A666" t="str">
            <v>ES005173</v>
          </cell>
          <cell r="B666" t="str">
            <v>ES20100056/</v>
          </cell>
          <cell r="C666" t="str">
            <v>Janela basculante de aco laminado a frio com adicao de cobre, de 1 secao com 2 basculas, medindo (0,60x0,80)m, pre-pintada, completa, com 2 quadros fixos, sendo 2 partes laterais fixas sem divisoes, sendo 1 superior e 1 inferior.  Fixacao de vidros, exclu</v>
          </cell>
          <cell r="D666" t="str">
            <v>un</v>
          </cell>
          <cell r="E666">
            <v>57.62</v>
          </cell>
        </row>
        <row r="667">
          <cell r="A667" t="str">
            <v>ES007765</v>
          </cell>
          <cell r="B667" t="str">
            <v>ES99990400/</v>
          </cell>
          <cell r="C667" t="str">
            <v>Cortina de PVC para divisoria de leitos.  Fornecimento e instalacao.</v>
          </cell>
          <cell r="D667" t="str">
            <v>m2</v>
          </cell>
          <cell r="E667">
            <v>68.599999999999994</v>
          </cell>
        </row>
        <row r="668">
          <cell r="A668" t="str">
            <v>ES005266</v>
          </cell>
          <cell r="B668" t="str">
            <v>ES99990450/</v>
          </cell>
          <cell r="C668" t="str">
            <v>Dobradica 3"x2 1/2" de ferro galvanizado referencia 246-G da Page ou similar, com pino e bolas de latao.  Fornecimento da peca.</v>
          </cell>
          <cell r="D668" t="str">
            <v>un</v>
          </cell>
          <cell r="E668">
            <v>1.1100000000000001</v>
          </cell>
        </row>
        <row r="669">
          <cell r="A669" t="str">
            <v>ES004777</v>
          </cell>
          <cell r="B669" t="str">
            <v>ES99990453/</v>
          </cell>
          <cell r="C669" t="str">
            <v>Dobradica 3"x3" de latao cromado referencia 344 da Page ou similar, com pino, bolas e aneis de latao.  Fornecimento da peca.</v>
          </cell>
          <cell r="D669" t="str">
            <v>un</v>
          </cell>
          <cell r="E669">
            <v>6.87</v>
          </cell>
        </row>
        <row r="670">
          <cell r="A670" t="str">
            <v>ES004811</v>
          </cell>
          <cell r="B670" t="str">
            <v>ES99990456/</v>
          </cell>
          <cell r="C670" t="str">
            <v>Dobradica 3"x3 1/2" de latao cromado referencia 344 da Page ou similar, com pino, bolas e aneis de latao.  Fornecimento da peca.</v>
          </cell>
          <cell r="D670" t="str">
            <v>un</v>
          </cell>
          <cell r="E670">
            <v>7.21</v>
          </cell>
        </row>
        <row r="671">
          <cell r="A671" t="str">
            <v>ES005514</v>
          </cell>
          <cell r="B671" t="str">
            <v>ES99990459/</v>
          </cell>
          <cell r="C671" t="str">
            <v>Dobradica com mola, de (70x100)mm La Fonte referencia 521 ou similar.  Fornecimento e colocacao.</v>
          </cell>
          <cell r="D671" t="str">
            <v>un</v>
          </cell>
          <cell r="E671">
            <v>36.549999999999997</v>
          </cell>
        </row>
        <row r="672">
          <cell r="A672" t="str">
            <v>ES004812</v>
          </cell>
          <cell r="B672" t="str">
            <v>ES99990500/</v>
          </cell>
          <cell r="C672" t="str">
            <v>Fechadura La Fonte ou similar, cromada,  referencia 1222/22mm, para portas de correr de ferro ou aluminio.  Fornecimento da peca.</v>
          </cell>
          <cell r="D672" t="str">
            <v>un</v>
          </cell>
          <cell r="E672">
            <v>40.04</v>
          </cell>
        </row>
        <row r="673">
          <cell r="A673" t="str">
            <v>ES004982</v>
          </cell>
          <cell r="B673" t="str">
            <v>ES99990503/</v>
          </cell>
          <cell r="C673" t="str">
            <v>Fechadura La Fonte ou similar, cromada,  referencia 1330/22mm, para portas de abrir de ferro ou aluminio.  Fornecimento da peca.</v>
          </cell>
          <cell r="D673" t="str">
            <v>un</v>
          </cell>
          <cell r="E673">
            <v>36.39</v>
          </cell>
        </row>
        <row r="674">
          <cell r="A674" t="str">
            <v>ES005641</v>
          </cell>
          <cell r="B674" t="str">
            <v>ES99990506/</v>
          </cell>
          <cell r="C674" t="str">
            <v>Fechadura de sobrepor de ferro cromado, com cilindro, para portao, referencia 032, Haga ou similar.  Fornecimento.</v>
          </cell>
          <cell r="D674" t="str">
            <v>un</v>
          </cell>
          <cell r="E674">
            <v>21.14</v>
          </cell>
        </row>
        <row r="675">
          <cell r="A675" t="str">
            <v>ES009041</v>
          </cell>
          <cell r="B675" t="str">
            <v>ES99990550/</v>
          </cell>
          <cell r="C675" t="str">
            <v>Fecho CR-719AZ.  Fornecimento.</v>
          </cell>
          <cell r="D675" t="str">
            <v>un</v>
          </cell>
          <cell r="E675">
            <v>17.29</v>
          </cell>
        </row>
        <row r="676">
          <cell r="A676" t="str">
            <v>ES004569</v>
          </cell>
          <cell r="B676" t="str">
            <v>ES99990600/</v>
          </cell>
          <cell r="C676" t="str">
            <v>Fornecimento de mola aerea, exclusive colocacao.</v>
          </cell>
          <cell r="D676" t="str">
            <v>un</v>
          </cell>
          <cell r="E676">
            <v>114.79</v>
          </cell>
        </row>
        <row r="677">
          <cell r="A677" t="str">
            <v>ES007868</v>
          </cell>
          <cell r="B677" t="str">
            <v>ES99990650/</v>
          </cell>
          <cell r="C677" t="str">
            <v>Mola hidraulica de piso para portas de vidro temperado de 10mm.  Fornecimento da peca.</v>
          </cell>
          <cell r="D677" t="str">
            <v>un</v>
          </cell>
          <cell r="E677">
            <v>362.48</v>
          </cell>
        </row>
        <row r="678">
          <cell r="A678" t="str">
            <v>ES006042</v>
          </cell>
          <cell r="B678" t="str">
            <v>ES99990700/</v>
          </cell>
          <cell r="C678" t="str">
            <v>Parafuso de (8x250)mm, com rosca, inclusive transporte ate a obra, exclusive colocacao.  Fornecimento.</v>
          </cell>
          <cell r="D678" t="str">
            <v>un</v>
          </cell>
          <cell r="E678">
            <v>0.7</v>
          </cell>
        </row>
        <row r="679">
          <cell r="A679" t="str">
            <v>ES008917</v>
          </cell>
          <cell r="B679" t="str">
            <v>ES99990750/</v>
          </cell>
          <cell r="C679" t="str">
            <v>Placa de latao, em chapas de (2x1x0,00317)m, com 54Kg por peca.  Fornecimento.</v>
          </cell>
          <cell r="D679" t="str">
            <v>Kg</v>
          </cell>
          <cell r="E679">
            <v>31.13</v>
          </cell>
        </row>
        <row r="680">
          <cell r="A680" t="str">
            <v>ES006044</v>
          </cell>
          <cell r="B680" t="str">
            <v>ES99990800/</v>
          </cell>
          <cell r="C680" t="str">
            <v>Porca de 5/16", inclusive transporte ate a obra, exclusive colocacao.  Fornecimento.</v>
          </cell>
          <cell r="D680" t="str">
            <v>un</v>
          </cell>
          <cell r="E680">
            <v>0.04</v>
          </cell>
        </row>
        <row r="681">
          <cell r="A681" t="str">
            <v>ES009480</v>
          </cell>
          <cell r="B681" t="str">
            <v>ES99990850/</v>
          </cell>
          <cell r="C681" t="str">
            <v>Prateleira em Marmore Branco Nacional.  Fornecimento.</v>
          </cell>
          <cell r="D681" t="str">
            <v>m2</v>
          </cell>
          <cell r="E681">
            <v>146.72</v>
          </cell>
        </row>
        <row r="682">
          <cell r="A682" t="str">
            <v>ES006041</v>
          </cell>
          <cell r="B682" t="str">
            <v>ES99990900/</v>
          </cell>
          <cell r="C682" t="str">
            <v>Prego com cabeca chata 23x54, em caixa de 100Kg ou quantidades equivalentes, inclusive transporte ate a obra, exclusive colocacao.  Fornecimento.</v>
          </cell>
          <cell r="D682" t="str">
            <v>Kg</v>
          </cell>
          <cell r="E682">
            <v>3.6</v>
          </cell>
        </row>
        <row r="683">
          <cell r="A683" t="str">
            <v>ES005250</v>
          </cell>
          <cell r="B683" t="str">
            <v>ES99990950/</v>
          </cell>
          <cell r="C683" t="str">
            <v>Targete referencia CR-1 FR, La Fonte ou similar, de fio redondo de 2", em ferro cromado.  Fornecimento da peca.</v>
          </cell>
          <cell r="D683" t="str">
            <v>un</v>
          </cell>
          <cell r="E683">
            <v>1.17</v>
          </cell>
        </row>
        <row r="684">
          <cell r="A684" t="str">
            <v>ES007690</v>
          </cell>
          <cell r="B684" t="str">
            <v>ES99990959/</v>
          </cell>
          <cell r="C684" t="str">
            <v>Targetao em ferro galvanizado de 5/8"x160mm, referencia 831 Datti ou similar, inclusive cadeado de 50mm.  Fornecimento e colocacao.</v>
          </cell>
          <cell r="D684" t="str">
            <v>un</v>
          </cell>
          <cell r="E684">
            <v>53.98</v>
          </cell>
        </row>
        <row r="685">
          <cell r="A685" t="str">
            <v>ET000579</v>
          </cell>
          <cell r="B685" t="str">
            <v>ET05050050A</v>
          </cell>
          <cell r="C685" t="str">
            <v>Concreto dosado racionalmente para uma resistencia caracteristica a compressao de 10MPa, compreendendo apenas o fornecimento dos materiais, inclusive 5% de perdas.</v>
          </cell>
          <cell r="D685" t="str">
            <v>m3</v>
          </cell>
          <cell r="E685">
            <v>127.78</v>
          </cell>
        </row>
        <row r="686">
          <cell r="A686" t="str">
            <v>ET000580</v>
          </cell>
          <cell r="B686" t="str">
            <v>ET05050100A</v>
          </cell>
          <cell r="C686" t="str">
            <v>Materiais para confeccao de concreto dosado para uma resistencia caracteristica a compressao (fck) de 11MPa.  Inclusive perdas.  Fornecimento.</v>
          </cell>
          <cell r="D686" t="str">
            <v>m3</v>
          </cell>
          <cell r="E686">
            <v>129.94</v>
          </cell>
        </row>
        <row r="687">
          <cell r="A687" t="str">
            <v>ET000581</v>
          </cell>
          <cell r="B687" t="str">
            <v>ET05050150A</v>
          </cell>
          <cell r="C687" t="str">
            <v>Concreto dosado racionalmente para uma resistencia caracteristica a compressao de 13MPa, compreendendo apenas o fornecimento dos materiais, inclusive 5% de perdas.</v>
          </cell>
          <cell r="D687" t="str">
            <v>m3</v>
          </cell>
          <cell r="E687">
            <v>137.07</v>
          </cell>
        </row>
        <row r="688">
          <cell r="A688" t="str">
            <v>ET000582</v>
          </cell>
          <cell r="B688" t="str">
            <v>ET05050200A</v>
          </cell>
          <cell r="C688" t="str">
            <v>Concreto dosado racionalmente para uma resistencia caracteristica a compressao de 13,5MPa, compreendendo apenas o fornecimento dos materiais, inclusive 5% de perdas.</v>
          </cell>
          <cell r="D688" t="str">
            <v>m3</v>
          </cell>
          <cell r="E688">
            <v>138.22</v>
          </cell>
        </row>
        <row r="689">
          <cell r="A689" t="str">
            <v>ET000583</v>
          </cell>
          <cell r="B689" t="str">
            <v>ET05050250A</v>
          </cell>
          <cell r="C689" t="str">
            <v>Materiais para confeccao de concreto estrutural dosado para uma resistencia caracteristica a compressao (fck) de 15MPa.  Inclusive perdas.  Fornecimento.</v>
          </cell>
          <cell r="D689" t="str">
            <v>m3</v>
          </cell>
          <cell r="E689">
            <v>141.5</v>
          </cell>
        </row>
        <row r="690">
          <cell r="A690" t="str">
            <v>ET000585</v>
          </cell>
          <cell r="B690" t="str">
            <v>ET05050300A</v>
          </cell>
          <cell r="C690" t="str">
            <v>Concreto dosado racionalmente para uma resistencia caracteristica a compressao de 17MPa, compreendendo apenas o fornecimento dos materiais, inclusive 5% de perdas.</v>
          </cell>
          <cell r="D690" t="str">
            <v>m3</v>
          </cell>
          <cell r="E690">
            <v>148.58000000000001</v>
          </cell>
        </row>
        <row r="691">
          <cell r="A691" t="str">
            <v>ET000586</v>
          </cell>
          <cell r="B691" t="str">
            <v>ET05050350A</v>
          </cell>
          <cell r="C691" t="str">
            <v>Materiais para confeccao de concreto estrutural dosado para uma resistencia caracteristica a compressao (fck) de 18MPa.  Inclusive perdas.  Fornecimento.</v>
          </cell>
          <cell r="D691" t="str">
            <v>m3</v>
          </cell>
          <cell r="E691">
            <v>150.47999999999999</v>
          </cell>
        </row>
        <row r="692">
          <cell r="A692" t="str">
            <v>ET000587</v>
          </cell>
          <cell r="B692" t="str">
            <v>ET05050400A</v>
          </cell>
          <cell r="C692" t="str">
            <v>Materiais para confeccao de concreto estrutural dosado para uma resistencia caracteristica a compressao (fck) de 20MPa.  Inclusive perdas.  Fornecimento.</v>
          </cell>
          <cell r="D692" t="str">
            <v>m3</v>
          </cell>
          <cell r="E692">
            <v>156.54</v>
          </cell>
        </row>
        <row r="693">
          <cell r="A693" t="str">
            <v>ET000588</v>
          </cell>
          <cell r="B693" t="str">
            <v>ET05050450A</v>
          </cell>
          <cell r="C693" t="str">
            <v>Concreto dosado racionalmente para uma resistencia caracteristica a compressao de 21MPa, compreendendo apenas o fornecimento dos materiais, inclusive 5% de perdas.</v>
          </cell>
          <cell r="D693" t="str">
            <v>m3</v>
          </cell>
          <cell r="E693">
            <v>158.77000000000001</v>
          </cell>
        </row>
        <row r="694">
          <cell r="A694" t="str">
            <v>ET000589</v>
          </cell>
          <cell r="B694" t="str">
            <v>ET05050500A</v>
          </cell>
          <cell r="C694" t="str">
            <v>Concreto dosado racionalmente para uma resistencia caracteristica a compressao de 22,5MPa, compreendendo apenas o fornecimento dos materiais, inclusive 5% de perdas.</v>
          </cell>
          <cell r="D694" t="str">
            <v>m3</v>
          </cell>
          <cell r="E694">
            <v>163.56</v>
          </cell>
        </row>
        <row r="695">
          <cell r="A695" t="str">
            <v>ET000590</v>
          </cell>
          <cell r="B695" t="str">
            <v>ET05050550A</v>
          </cell>
          <cell r="C695" t="str">
            <v>Concreto dosado racionalmente para uma resistencia caracteristica a compressao de 24MPa, compreendendo apenas o fornecimento dos materiais, inclusive 5% de perdas.</v>
          </cell>
          <cell r="D695" t="str">
            <v>m3</v>
          </cell>
          <cell r="E695">
            <v>168.76</v>
          </cell>
        </row>
        <row r="696">
          <cell r="A696" t="str">
            <v>ET000591</v>
          </cell>
          <cell r="B696" t="str">
            <v>ET05050600A</v>
          </cell>
          <cell r="C696" t="str">
            <v>Concreto dosado racionalmente para uma resistencia caracteristica a compressao de 26MPa, compreendendo apenas o fornecimento dos materiais, inclusive 5% de perdas.</v>
          </cell>
          <cell r="D696" t="str">
            <v>m3</v>
          </cell>
          <cell r="E696">
            <v>174.13</v>
          </cell>
        </row>
        <row r="697">
          <cell r="A697" t="str">
            <v>ET018057</v>
          </cell>
          <cell r="B697" t="str">
            <v>ET05051015A</v>
          </cell>
          <cell r="C697" t="str">
            <v>Concreto colorido, com oxido de ferro vermelho sintetico, dosado racionalmente para uma resistencia caracteristica a compressao de 13,5 Mpa, compreendendo apenas o fornecimento dos materiais, inclusive 5% de perdas.</v>
          </cell>
          <cell r="D697" t="str">
            <v>m3</v>
          </cell>
          <cell r="E697">
            <v>143.18</v>
          </cell>
        </row>
        <row r="698">
          <cell r="A698" t="str">
            <v>ET000592</v>
          </cell>
          <cell r="B698" t="str">
            <v>ET05100050A</v>
          </cell>
          <cell r="C698" t="str">
            <v>Concreto para camada preparatoria com 180Kg de cimento por m3 de concreto, compreendendo apenas o fornecimento dos materiais, inclusive perdas de 5%.</v>
          </cell>
          <cell r="D698" t="str">
            <v>m3</v>
          </cell>
          <cell r="E698">
            <v>102</v>
          </cell>
        </row>
        <row r="699">
          <cell r="A699" t="str">
            <v>ET007139</v>
          </cell>
          <cell r="B699" t="str">
            <v>ET05150050/</v>
          </cell>
          <cell r="C699" t="str">
            <v>Concreto para meios agressivos com utilizacao de cimento resistente a sulfatos (baixo teor de C3A), com fator agua e cimento, menor ou igual a 0,50, com consumo minimo de PC maior ou igual a 400Kg.</v>
          </cell>
          <cell r="D699" t="str">
            <v>m3</v>
          </cell>
          <cell r="E699">
            <v>271.76</v>
          </cell>
        </row>
        <row r="700">
          <cell r="A700" t="str">
            <v>ET000593</v>
          </cell>
          <cell r="B700" t="str">
            <v>ET05200050/</v>
          </cell>
          <cell r="C700" t="str">
            <v>Preparo manual de concreto, compreendendo mistura e amassamento.</v>
          </cell>
          <cell r="D700" t="str">
            <v>m3</v>
          </cell>
          <cell r="E700">
            <v>38.729999999999997</v>
          </cell>
        </row>
        <row r="701">
          <cell r="A701" t="str">
            <v>ET000597</v>
          </cell>
          <cell r="B701" t="str">
            <v>ET05200100/</v>
          </cell>
          <cell r="C701" t="str">
            <v>Preparo mecanico de concreto, compreendendo mistura e amassamento em betoneira.  Consideramdo-se producao baixa.</v>
          </cell>
          <cell r="D701" t="str">
            <v>m3</v>
          </cell>
          <cell r="E701">
            <v>26.29</v>
          </cell>
        </row>
        <row r="702">
          <cell r="A702" t="str">
            <v>ET000598</v>
          </cell>
          <cell r="B702" t="str">
            <v>ET05200150/</v>
          </cell>
          <cell r="C702" t="str">
            <v>Preparo de concreto, compreendendo mistura e amassamento em 1 betoneira de 320l, admitindo-se uma producao aproximada de 1m3/h, excluindo o fornecimento dos materiais.</v>
          </cell>
          <cell r="D702" t="str">
            <v>m3</v>
          </cell>
          <cell r="E702">
            <v>29.55</v>
          </cell>
        </row>
        <row r="703">
          <cell r="A703" t="str">
            <v>ET000596</v>
          </cell>
          <cell r="B703" t="str">
            <v>ET05200153/</v>
          </cell>
          <cell r="C703" t="str">
            <v>Preparo de concreto, compreendendo mistura e amassamento em 1 betoneira de 320l, admitindo-se uma producao aproximada de 2m3/h, excluindo o fornecimento dos materiais.</v>
          </cell>
          <cell r="D703" t="str">
            <v>m3</v>
          </cell>
          <cell r="E703">
            <v>22.22</v>
          </cell>
        </row>
        <row r="704">
          <cell r="A704" t="str">
            <v>ET000595</v>
          </cell>
          <cell r="B704" t="str">
            <v>ET05200200/</v>
          </cell>
          <cell r="C704" t="str">
            <v>Preparo de concreto, compreendendo mistura e amassamento em betoneira de 580l.  Considerando producao normal.</v>
          </cell>
          <cell r="D704" t="str">
            <v>m3</v>
          </cell>
          <cell r="E704">
            <v>17.899999999999999</v>
          </cell>
        </row>
        <row r="705">
          <cell r="A705" t="str">
            <v>ET000594</v>
          </cell>
          <cell r="B705" t="str">
            <v>ET05200203/</v>
          </cell>
          <cell r="C705" t="str">
            <v>Preparo de concreto, compreendendo mistura e amassamento em 2 betoneiras de 580l, admitindo-se uma producao aproximada de 7m3/h, excluindo o fornecimento dos materiais.</v>
          </cell>
          <cell r="D705" t="str">
            <v>m3</v>
          </cell>
          <cell r="E705">
            <v>11.71</v>
          </cell>
        </row>
        <row r="706">
          <cell r="A706" t="str">
            <v>ET000599</v>
          </cell>
          <cell r="B706" t="str">
            <v>ET05200500/</v>
          </cell>
          <cell r="C706" t="str">
            <v>Preparo de concreto em usina tipo parede, producao de 8m3/h, excluindo o fornecimento dos materiais.</v>
          </cell>
          <cell r="D706" t="str">
            <v>m3</v>
          </cell>
          <cell r="E706" t="e">
            <v>#N/A</v>
          </cell>
        </row>
        <row r="707">
          <cell r="A707" t="str">
            <v>ET000609</v>
          </cell>
          <cell r="B707" t="str">
            <v>ET05250050/</v>
          </cell>
          <cell r="C707" t="str">
            <v>Lancamento de concreto em pecas sem armadura, incluindo transporte horizontal ate 20m em carrinhos, e vertical ate 10m com torre e guincho, colocacao, adensamento e acabamento, em condicoes especiais, com producao aproximada de 1m3/h.</v>
          </cell>
          <cell r="D707" t="str">
            <v>m3</v>
          </cell>
          <cell r="E707">
            <v>47.2</v>
          </cell>
        </row>
        <row r="708">
          <cell r="A708" t="str">
            <v>ET000614</v>
          </cell>
          <cell r="B708" t="str">
            <v>ET05250053/</v>
          </cell>
          <cell r="C708" t="str">
            <v>Lancamento de concreto em pecas sem armadura, incluindo somente o transporte horizontal ate 20m em carrinhos, colocacao, adensamento e acabamento, em condicoes especiais, com producao aproximada de 1m3/h.</v>
          </cell>
          <cell r="D708" t="str">
            <v>m3</v>
          </cell>
          <cell r="E708">
            <v>25.87</v>
          </cell>
        </row>
        <row r="709">
          <cell r="A709" t="str">
            <v>ET000608</v>
          </cell>
          <cell r="B709" t="str">
            <v>ET05250100/</v>
          </cell>
          <cell r="C709" t="str">
            <v>Lancamento de concreto em pecas sem armadura, incluindo transporte horizontal ate 20m em carrinhos, e vertical ate 10m com torre e guincho, colocacao, adensamento e acabamento, em condicoes especiais, com producao aproximada de 1,50m3/h.</v>
          </cell>
          <cell r="D709" t="str">
            <v>m3</v>
          </cell>
          <cell r="E709">
            <v>35.46</v>
          </cell>
        </row>
        <row r="710">
          <cell r="A710" t="str">
            <v>ET000613</v>
          </cell>
          <cell r="B710" t="str">
            <v>ET05250103/</v>
          </cell>
          <cell r="C710" t="str">
            <v>Lancamento de concreto em pecas sem armadura, incluindo somente o transporte horizontal ate 20m em carrinhos, colocacao, adensamento e acabamento, em condicoes especiais, com producao aproximada de 1,50m3/h.</v>
          </cell>
          <cell r="D710" t="str">
            <v>m3</v>
          </cell>
          <cell r="E710">
            <v>22.41</v>
          </cell>
        </row>
        <row r="711">
          <cell r="A711" t="str">
            <v>ET000607</v>
          </cell>
          <cell r="B711" t="str">
            <v>ET05250200/</v>
          </cell>
          <cell r="C711" t="str">
            <v>Lancamento de concreto em pecas sem armadura, incluindo transporte horizontal ate 20m em carrinhos, e vertical ate 10m com torre e guincho, colocacao, adensamento e acabamento, considerando uma producao aproximada de 2m3/h.</v>
          </cell>
          <cell r="D711" t="str">
            <v>m3</v>
          </cell>
          <cell r="E711">
            <v>31.75</v>
          </cell>
        </row>
        <row r="712">
          <cell r="A712" t="str">
            <v>ET000612</v>
          </cell>
          <cell r="B712" t="str">
            <v>ET05250203/</v>
          </cell>
          <cell r="C712" t="str">
            <v>Lancamento de concreto em pecas sem armadura, incluindo somente o transporte horizontal ate 20m em carrinhos, colocacao, adensamento e acabamento, considerando uma producao aproximada de 2m3/h.</v>
          </cell>
          <cell r="D712" t="str">
            <v>m3</v>
          </cell>
          <cell r="E712">
            <v>21.65</v>
          </cell>
        </row>
        <row r="713">
          <cell r="A713" t="str">
            <v>ET000606</v>
          </cell>
          <cell r="B713" t="str">
            <v>ET05250300/</v>
          </cell>
          <cell r="C713" t="str">
            <v>Lancamento de concreto em pecas sem armadura, incluindo transporte horizontal ate 20m em carrinhos, e vertical ate 10m com torre e guincho, colocacao, adensamento e acabamento, considerando uma producao aproximada de 3,5m3/h.</v>
          </cell>
          <cell r="D713" t="str">
            <v>m3</v>
          </cell>
          <cell r="E713">
            <v>28.66</v>
          </cell>
        </row>
        <row r="714">
          <cell r="A714" t="str">
            <v>ET000611</v>
          </cell>
          <cell r="B714" t="str">
            <v>ET05250303/</v>
          </cell>
          <cell r="C714" t="str">
            <v>Lancamento de concreto em pecas sem armadura, incluindo somente o transporte horizontal ate 20m em carrinhos, colocacao, adensamento e acabamento, considerando uma producao aproximada de 3,50m3/h.</v>
          </cell>
          <cell r="D714" t="str">
            <v>m3</v>
          </cell>
          <cell r="E714">
            <v>21.46</v>
          </cell>
        </row>
        <row r="715">
          <cell r="A715" t="str">
            <v>ET000605</v>
          </cell>
          <cell r="B715" t="str">
            <v>ET05250400/</v>
          </cell>
          <cell r="C715" t="str">
            <v>Lancamento de concreto em pecas sem armadura, incluindo transporte horizontal ate 20m em carrinhos, e vertical ate 10m com torre e guincho, colocacao, adensamento e acabamento, considerando uma producao aproximada de 7m3/h.</v>
          </cell>
          <cell r="D715" t="str">
            <v>m3</v>
          </cell>
          <cell r="E715">
            <v>25.45</v>
          </cell>
        </row>
        <row r="716">
          <cell r="A716" t="str">
            <v>ET000610</v>
          </cell>
          <cell r="B716" t="str">
            <v>ET05250403/</v>
          </cell>
          <cell r="C716" t="str">
            <v>Lancamento de concreto em pecas sem armadura, incluindo somente o transporte horizontal ate 20m em carrinhos, colocacao, adensamento e acabamento, considerando uma producao aproximada de 7m3/h.</v>
          </cell>
          <cell r="D716" t="str">
            <v>m3</v>
          </cell>
          <cell r="E716">
            <v>21.36</v>
          </cell>
        </row>
        <row r="717">
          <cell r="A717" t="str">
            <v>ET000604</v>
          </cell>
          <cell r="B717" t="str">
            <v>ET05250500/</v>
          </cell>
          <cell r="C717" t="str">
            <v>Lancamento de concreto em pecas armadas, incluindo transporte horizontal ate 20m em carrinhos, o vertical ate 10m com torre e guincho, colocacao, adensamento e acabamento, em condicoes especiais, com producao aproximada de 1m3/h.</v>
          </cell>
          <cell r="D717" t="str">
            <v>m3</v>
          </cell>
          <cell r="E717">
            <v>52.06</v>
          </cell>
        </row>
        <row r="718">
          <cell r="A718" t="str">
            <v>ET000603</v>
          </cell>
          <cell r="B718" t="str">
            <v>ET05250550/</v>
          </cell>
          <cell r="C718" t="str">
            <v>Lancamento de concreto em pecas armadas, incluindo transporte horizontal ate 20m em carrinhos, o vertical ate 10m com torre e guincho, colocacao, adensamento e acabamento, em condicoes especiais, com producao aproximada de 1,50m3/h.</v>
          </cell>
          <cell r="D718" t="str">
            <v>m3</v>
          </cell>
          <cell r="E718">
            <v>38.92</v>
          </cell>
        </row>
        <row r="719">
          <cell r="A719" t="str">
            <v>ET000602</v>
          </cell>
          <cell r="B719" t="str">
            <v>ET05250600/</v>
          </cell>
          <cell r="C719" t="str">
            <v>Lancamento de concreto em pecas armadas, incluindo transporte horizontal ate 20m em carrinhos, o vertical ate 10m com torre e guincho, colocacao, adensamento e acabamento, considerando uma producao aproximada de 2m3/h.</v>
          </cell>
          <cell r="D719" t="str">
            <v>m3</v>
          </cell>
          <cell r="E719">
            <v>35.18</v>
          </cell>
        </row>
        <row r="720">
          <cell r="A720" t="str">
            <v>ET000619</v>
          </cell>
          <cell r="B720" t="str">
            <v>ET05250603/</v>
          </cell>
          <cell r="C720" t="str">
            <v>Lancamento de concreto em pecas armadas, incluindo somente o transporte horizontal ate 20m em carrinhos, colocacao, adensamento e acabamento, considerando uma producao aproximada de 2m3/h.</v>
          </cell>
          <cell r="D720" t="str">
            <v>m3</v>
          </cell>
          <cell r="E720">
            <v>24.9</v>
          </cell>
        </row>
        <row r="721">
          <cell r="A721" t="str">
            <v>ET000601</v>
          </cell>
          <cell r="B721" t="str">
            <v>ET05250650/</v>
          </cell>
          <cell r="C721" t="str">
            <v>Lancamento de concreto em pecas armadas, incluindo transporte horizontal ate 20m em carrinhos, o vertical ate 10m com torre e guincho, colocacao, adensamento e acabamento, considerando uma producao aproximada de 3,5m3/h.</v>
          </cell>
          <cell r="D721" t="str">
            <v>m3</v>
          </cell>
          <cell r="E721">
            <v>29.21</v>
          </cell>
        </row>
        <row r="722">
          <cell r="A722" t="str">
            <v>ET000618</v>
          </cell>
          <cell r="B722" t="str">
            <v>ET05250653/</v>
          </cell>
          <cell r="C722" t="str">
            <v>Lancamento de concreto em pecas incluindo somente o transporte horizontal ate 20m em carrinhos, colocacao, adensamento e acabamento, considerando uma producao aproximada de 3,50m3/h.</v>
          </cell>
          <cell r="D722" t="str">
            <v>m3</v>
          </cell>
          <cell r="E722">
            <v>24.68</v>
          </cell>
        </row>
        <row r="723">
          <cell r="A723" t="str">
            <v>ET000600</v>
          </cell>
          <cell r="B723" t="str">
            <v>ET05250700/</v>
          </cell>
          <cell r="C723" t="str">
            <v>Lancamento de concreto em pecas armadas, incluindo transporte horizontal ate 20m em carrinhos, o vertical ate 10m com torre e guincho, colocacao, adensamento e acabamento, considerando uma producao aproximada de 7m3/h.</v>
          </cell>
          <cell r="D723" t="str">
            <v>m3</v>
          </cell>
          <cell r="E723">
            <v>28.9</v>
          </cell>
        </row>
        <row r="724">
          <cell r="A724" t="str">
            <v>ET000617</v>
          </cell>
          <cell r="B724" t="str">
            <v>ET05250703/</v>
          </cell>
          <cell r="C724" t="str">
            <v>Lancamento de concreto em pecas armadas, incluindo somente o transporte horizontal ate 20m em carrinhos, colocacao, adensamento e acabamento, considerando uma producao aproximada de 7m3/h.</v>
          </cell>
          <cell r="D724" t="str">
            <v>m3</v>
          </cell>
          <cell r="E724">
            <v>24.56</v>
          </cell>
        </row>
        <row r="725">
          <cell r="A725" t="str">
            <v>ET000621</v>
          </cell>
          <cell r="B725" t="str">
            <v>ET05300050A</v>
          </cell>
          <cell r="C725" t="str">
            <v xml:space="preserve">Concreto simples dosado racionalmente para uma resistencia caracteristica a compressao de 11MPa, inclusive materiais e perdas, confeccao, lancamento e adensamento mecanico, exclusive transporte manual dentro do canteiro de obra, considerando uma producao </v>
          </cell>
          <cell r="D725" t="str">
            <v>m3</v>
          </cell>
          <cell r="E725">
            <v>182.04</v>
          </cell>
        </row>
        <row r="726">
          <cell r="A726" t="str">
            <v>ET000620</v>
          </cell>
          <cell r="B726" t="str">
            <v>ET05300100/</v>
          </cell>
          <cell r="C726" t="str">
            <v>Concreto simples, dosado racionalmente para uma resistencia caracteristica a compressao de 11MPa inclusive materiais, transporte equivalente a 20m na horizontal e 10m na vertical, producao, lancamento e adensamento na quantidade de 2m3/h.</v>
          </cell>
          <cell r="D726" t="str">
            <v>m3</v>
          </cell>
          <cell r="E726">
            <v>183.91</v>
          </cell>
        </row>
        <row r="727">
          <cell r="A727" t="str">
            <v>ET000622</v>
          </cell>
          <cell r="B727" t="str">
            <v>ET05350050/</v>
          </cell>
          <cell r="C727" t="str">
            <v>Concreto para pecas armadas, dosado racionalmente para resistencia caracteristica a compressao de 15MPa, inclusive materiais, confeccao, transporte equivalente a 20m horizontal e 10m na vertical, producao, lancamento e adensamento na quantidade de 2m3/h.</v>
          </cell>
          <cell r="D727" t="str">
            <v>m3</v>
          </cell>
          <cell r="E727">
            <v>198.9</v>
          </cell>
        </row>
        <row r="728">
          <cell r="A728" t="str">
            <v>ET010483</v>
          </cell>
          <cell r="B728" t="str">
            <v>ET35050100A</v>
          </cell>
          <cell r="C728" t="str">
            <v>Acessorios para tirante de aco CA-50, diametro de 32mm (1 1/4"), compreendendo o fornecimento e instalacao da placa, porca, contra-porca,  protecao anti-corrosiva das pecas metalicas, inclusive da cabeca com argamassa de cimento e areia no traco 1:3, excl</v>
          </cell>
          <cell r="D728" t="str">
            <v>un</v>
          </cell>
          <cell r="E728">
            <v>88</v>
          </cell>
        </row>
        <row r="729">
          <cell r="A729" t="str">
            <v>ET010485</v>
          </cell>
          <cell r="B729" t="str">
            <v>ET35050103A</v>
          </cell>
          <cell r="C729" t="str">
            <v>Acessorios para tirante de aco CA-50, diametro de 32mm (1 1/4"), compreendendo o fornecimento e instalacao da placa, porca, contra-porca,  anel de angulo, protensao, protecao anti-corrosiva das pecas metalicas, inclusive da cabeca com argamassa de cimento</v>
          </cell>
          <cell r="D729" t="str">
            <v>un</v>
          </cell>
          <cell r="E729">
            <v>200.78</v>
          </cell>
        </row>
        <row r="730">
          <cell r="A730" t="str">
            <v>ET017446</v>
          </cell>
          <cell r="B730" t="str">
            <v>ET35050150/</v>
          </cell>
          <cell r="C730" t="str">
            <v>Acessorios para tirante de aco ST85/105, diametro de 15mm, incluindo o fornecimento e instalacao da placa metalica de (12x12)cm e porca.  Exclusive protensao.</v>
          </cell>
          <cell r="D730" t="str">
            <v>cj</v>
          </cell>
          <cell r="E730">
            <v>23.45</v>
          </cell>
        </row>
        <row r="731">
          <cell r="A731" t="str">
            <v>ET000739</v>
          </cell>
          <cell r="B731" t="str">
            <v>ET35050200A</v>
          </cell>
          <cell r="C731" t="str">
            <v>Tirante protendido em aco Gewi 50/55 ou similar, diametro de 32mm, incluindo o fornecimento da barra e bainha, protecao anticorrosiva, preparo e colocacao no furo, exclusive luvas, placas, contra porcas, etc., perfuracao e injecao.</v>
          </cell>
          <cell r="D731" t="str">
            <v>m</v>
          </cell>
          <cell r="E731">
            <v>41.26</v>
          </cell>
        </row>
        <row r="732">
          <cell r="A732" t="str">
            <v>ET017894</v>
          </cell>
          <cell r="B732" t="str">
            <v>ET35050250A</v>
          </cell>
          <cell r="C732" t="str">
            <v>Tirante de aco ST85/105, diametro de 32mm, incluindo o fornecimento da barra e bainha, protecao anticorrosiva, preparo e colocacao no furo, exclusive luvas, placas, contra porcas, etc., perfuracao e injecao.</v>
          </cell>
          <cell r="D732" t="str">
            <v>m</v>
          </cell>
          <cell r="E732">
            <v>68.56</v>
          </cell>
        </row>
        <row r="733">
          <cell r="A733" t="str">
            <v>ET017892</v>
          </cell>
          <cell r="B733" t="str">
            <v>ET35050300A</v>
          </cell>
          <cell r="C733" t="str">
            <v>Verificacao da carga residual em ancoragens de ate 60t de carga maxima de ensaio, inclusive fornecimento de equipamentos hidraulicos (macaco e bomba), recuperacao com pintura anticorrosiva das ancoragens e reprotensao, limpeza com escova de aco, exclusive</v>
          </cell>
          <cell r="D733" t="str">
            <v>un</v>
          </cell>
          <cell r="E733">
            <v>202.63</v>
          </cell>
        </row>
        <row r="734">
          <cell r="A734" t="str">
            <v>ET000710</v>
          </cell>
          <cell r="B734" t="str">
            <v>ET35100050/</v>
          </cell>
          <cell r="C734" t="str">
            <v>Forma interna em tubo de PVC rigido, diametro externo de 25cm para alivio de peso proprio de peca estrutural, inclusive fornecimento dos materiais.</v>
          </cell>
          <cell r="D734" t="str">
            <v>m</v>
          </cell>
          <cell r="E734">
            <v>20.51</v>
          </cell>
        </row>
        <row r="735">
          <cell r="A735" t="str">
            <v>ET005113</v>
          </cell>
          <cell r="B735" t="str">
            <v>ET35150050/</v>
          </cell>
          <cell r="C735" t="str">
            <v>Protensao de tirante de 10 e 12 cordoalhas de 1/2", exclusive o fornecimentos dos materiais.</v>
          </cell>
          <cell r="D735" t="str">
            <v>un</v>
          </cell>
          <cell r="E735">
            <v>393.01</v>
          </cell>
        </row>
        <row r="736">
          <cell r="A736" t="str">
            <v>ET008382</v>
          </cell>
          <cell r="B736" t="str">
            <v>ET35150100A</v>
          </cell>
          <cell r="C736" t="str">
            <v>Tirante de aco CA-50, diametro de 25mm (1"), para comprimentos superiores a 6m, comprendendo o fornecimento da barra, bainha, abertura de roscas, luvas, protecao anticorrosiva, espacadores, preparo e colocacao no furo; exclusive perfuracao, protensao, inj</v>
          </cell>
          <cell r="D736" t="str">
            <v>m</v>
          </cell>
          <cell r="E736">
            <v>36.369999999999997</v>
          </cell>
        </row>
        <row r="737">
          <cell r="A737" t="str">
            <v>ET008383</v>
          </cell>
          <cell r="B737" t="str">
            <v>ET35150103A</v>
          </cell>
          <cell r="C737" t="str">
            <v>Tirante de aco CA-50, diametro de 25mm (1"), para comprimentos ate 6m, comprendendo o fornecimento da barra, bainha, abertura de roscas, protecao anticorrosiva, espacadores, preparo e colocacao no furo; exclusive perfuracao, protensao, injecao, acessorios</v>
          </cell>
          <cell r="D737" t="str">
            <v>m</v>
          </cell>
          <cell r="E737">
            <v>30.76</v>
          </cell>
        </row>
        <row r="738">
          <cell r="A738" t="str">
            <v>ET008380</v>
          </cell>
          <cell r="B738" t="str">
            <v>ET35150150A</v>
          </cell>
          <cell r="C738" t="str">
            <v>Tirante de aco CA-50, diametro de 32mm (1 1/4"), para comprimentos superiores a 6m, comprendendo o fornecimento da barra, bainha, abertura de roscas, luvas, protecao anticorrosiva, espacadores, preparo e colocacao no furo; exclusive perfuracao, protensao,</v>
          </cell>
          <cell r="D738" t="str">
            <v>m</v>
          </cell>
          <cell r="E738">
            <v>48.44</v>
          </cell>
        </row>
        <row r="739">
          <cell r="A739" t="str">
            <v>ET008381</v>
          </cell>
          <cell r="B739" t="str">
            <v>ET35150153A</v>
          </cell>
          <cell r="C739" t="str">
            <v>Tirante de aco CA-50, diametro de 32mm (1 1/4"), para comprimentos ate 6m, comprendendo o fornecimento da barra, bainha, abertura de roscas, protecao anticorrosiva, espacadores, preparo e colocacao no furo; exclusive perfuracao, protensao, injecao, acesso</v>
          </cell>
          <cell r="D739" t="str">
            <v>m</v>
          </cell>
          <cell r="E739">
            <v>38.659999999999997</v>
          </cell>
        </row>
        <row r="740">
          <cell r="A740" t="str">
            <v>ET008384</v>
          </cell>
          <cell r="B740" t="str">
            <v>ET35200050A</v>
          </cell>
          <cell r="C740" t="str">
            <v>Acessorios para tirante de aco Gewi 50/55, diametro de 32mm, compreendendo o fornecimento e instalacao da placa, porca, contra-porca, anel de angulo, protensao, e protecao anticorrosiva das pecas metalicas, inclusive da cabeca com argamassa de cimento e a</v>
          </cell>
          <cell r="D740" t="str">
            <v>un</v>
          </cell>
          <cell r="E740">
            <v>260.37</v>
          </cell>
        </row>
        <row r="741">
          <cell r="A741" t="str">
            <v>ET017909</v>
          </cell>
          <cell r="B741" t="str">
            <v>ET35250050/</v>
          </cell>
          <cell r="C741" t="str">
            <v>Cone de ancoragem de cabo de aco de 6 cordoalhas de 12,5mm, compreendendo fornecimento do cone, de luva cone-bainha, de 2m de mola central e bainha, bem como as operacoes de protensao e injecao de cimento.</v>
          </cell>
          <cell r="D741" t="str">
            <v>un</v>
          </cell>
          <cell r="E741">
            <v>209.53</v>
          </cell>
        </row>
        <row r="742">
          <cell r="A742" t="str">
            <v>ET017445</v>
          </cell>
          <cell r="B742" t="str">
            <v>ET40050050/</v>
          </cell>
          <cell r="C742" t="str">
            <v>Tela de aco de alta resistencia em malha hexagonal de dupla torcao, tipo (8x10)cm, diametro 2,40mm, com revestimento em PVC, Inclusive o arame de amarracao.  Fornecimento.</v>
          </cell>
          <cell r="D742" t="str">
            <v>m2</v>
          </cell>
          <cell r="E742">
            <v>18.95</v>
          </cell>
        </row>
        <row r="743">
          <cell r="A743" t="str">
            <v>ET017447</v>
          </cell>
          <cell r="B743" t="str">
            <v>ET40050053/</v>
          </cell>
          <cell r="C743" t="str">
            <v>Tela de aco de alta resistencia em malha hexagonal de dupla torcao, tipo (8x10)cm, diametro 2,70mm, galvanizada, Inclusive o arame de amarracao.  Fornecimento.</v>
          </cell>
          <cell r="D743" t="str">
            <v>m2</v>
          </cell>
          <cell r="E743">
            <v>16.25</v>
          </cell>
        </row>
        <row r="744">
          <cell r="A744" t="str">
            <v>ET010331</v>
          </cell>
          <cell r="B744" t="str">
            <v>ET40050100/</v>
          </cell>
          <cell r="C744" t="str">
            <v>Tela de aco soldada Telcon Q-113 ou similar, com malha de (10x10)cm, CA-60, com diametro de 3,8mm e 1,8Kg/m2.  Fornecimento e colocacao.</v>
          </cell>
          <cell r="D744" t="str">
            <v>m2</v>
          </cell>
          <cell r="E744">
            <v>4.3899999999999997</v>
          </cell>
        </row>
        <row r="745">
          <cell r="A745" t="str">
            <v>ET000711</v>
          </cell>
          <cell r="B745" t="str">
            <v>ET40050103/</v>
          </cell>
          <cell r="C745" t="str">
            <v>Tela de aco soldada Telcon Q-138 ou similar, com malha de (10x10)cm, CA-60, com diametro de 4,2mm e 2,2Kg/m2.  Fornecimento.</v>
          </cell>
          <cell r="D745" t="str">
            <v>m2</v>
          </cell>
          <cell r="E745">
            <v>9.7200000000000006</v>
          </cell>
        </row>
        <row r="746">
          <cell r="A746" t="str">
            <v>ET010327</v>
          </cell>
          <cell r="B746" t="str">
            <v>ET40050109/</v>
          </cell>
          <cell r="C746" t="str">
            <v>Tela de aco soldada Telcon Q-196 ou similar, com malha de (10x10)cm, CA-60, com diametro de 5mm e 3,11Kg/m2.  Fornecimento e colocacao.</v>
          </cell>
          <cell r="D746" t="str">
            <v>m2</v>
          </cell>
          <cell r="E746">
            <v>7.39</v>
          </cell>
        </row>
        <row r="747">
          <cell r="A747" t="str">
            <v>ET010332</v>
          </cell>
          <cell r="B747" t="str">
            <v>ET40050112/</v>
          </cell>
          <cell r="C747" t="str">
            <v>Tela de aco soldada Telcon Q-246 ou similar, com malha de (10x10)cm, CA-60, com diametro de 5,6mm e 3,91Kg/m2.  Fornecimento e colocacao.</v>
          </cell>
          <cell r="D747" t="str">
            <v>m2</v>
          </cell>
          <cell r="E747">
            <v>9.24</v>
          </cell>
        </row>
        <row r="748">
          <cell r="A748" t="str">
            <v>ET010333</v>
          </cell>
          <cell r="B748" t="str">
            <v>ET40050115/</v>
          </cell>
          <cell r="C748" t="str">
            <v>Tela de aco soldada Telcon Q-283 ou similar, com malha de (10x10)cm, CA-60, com diametro de 6mm e 4,48Kg/m2.  Fornecimento e colocacao.</v>
          </cell>
          <cell r="D748" t="str">
            <v>m2</v>
          </cell>
          <cell r="E748">
            <v>10.7</v>
          </cell>
        </row>
        <row r="749">
          <cell r="A749" t="str">
            <v>ET010335</v>
          </cell>
          <cell r="B749" t="str">
            <v>ET40050118/</v>
          </cell>
          <cell r="C749" t="str">
            <v>Tela de aco soldada Telcon Q-396 ou similar, com malha de (10x10)cm, CA-60, com diametro de 7,1mm e 6,28Kg/m2.  Fornecimento e colocacao.</v>
          </cell>
          <cell r="D749" t="str">
            <v>m2</v>
          </cell>
          <cell r="E749">
            <v>14.87</v>
          </cell>
        </row>
        <row r="750">
          <cell r="A750" t="str">
            <v>ET010336</v>
          </cell>
          <cell r="B750" t="str">
            <v>ET40050121/</v>
          </cell>
          <cell r="C750" t="str">
            <v>Tela de aco soldada Telcon Q-503 ou similar, com malha de (10x10)cm, CA-60, com diametro de 8mm e 7,97Kg/m2.  Fornecimento e colocacao.</v>
          </cell>
          <cell r="D750" t="str">
            <v>m2</v>
          </cell>
          <cell r="E750">
            <v>18.77</v>
          </cell>
        </row>
        <row r="751">
          <cell r="A751" t="str">
            <v>ET010337</v>
          </cell>
          <cell r="B751" t="str">
            <v>ET40050127/</v>
          </cell>
          <cell r="C751" t="str">
            <v>Tela de aco soldada Telcon Q-636 ou similar, com malha de (10x10)cm, CA-60, com diametro de 9mm e 10,09Kg/m2.  Fornecimento e colocacao.</v>
          </cell>
          <cell r="D751" t="str">
            <v>m2</v>
          </cell>
          <cell r="E751">
            <v>23.68</v>
          </cell>
        </row>
        <row r="752">
          <cell r="A752" t="str">
            <v>ET010329</v>
          </cell>
          <cell r="B752" t="str">
            <v>ET40050150/</v>
          </cell>
          <cell r="C752" t="str">
            <v>Tela de aco soldada Telcon Q-61 ou similar, com malha de (15x15)cm, CA-60, com diametro de 3,4mm e 0,97Kg/m2.  Fornecimento e colocacao.</v>
          </cell>
          <cell r="D752" t="str">
            <v>m2</v>
          </cell>
          <cell r="E752">
            <v>2.5</v>
          </cell>
        </row>
        <row r="753">
          <cell r="A753" t="str">
            <v>ET005470</v>
          </cell>
          <cell r="B753" t="str">
            <v>ET40050153/</v>
          </cell>
          <cell r="C753" t="str">
            <v>Tela de aco soldada Telcon Q-75 ou similar, com malha de (15x15)cm, CA-60, diametro de 3,8mm e 1,21Kg/m2.  Fornecimento.</v>
          </cell>
          <cell r="D753" t="str">
            <v>m2</v>
          </cell>
          <cell r="E753">
            <v>2.84</v>
          </cell>
        </row>
        <row r="754">
          <cell r="A754" t="str">
            <v>ET010330</v>
          </cell>
          <cell r="B754" t="str">
            <v>ET40050156/</v>
          </cell>
          <cell r="C754" t="str">
            <v>Tela de aco soldada Telcon Q-92 ou similar, com malha de (15x15)cm, CA-60, com diametro de 4,2mm e 1,48Kg/m2.  Fornecimento e colocacao.</v>
          </cell>
          <cell r="D754" t="str">
            <v>m2</v>
          </cell>
          <cell r="E754">
            <v>3.68</v>
          </cell>
        </row>
        <row r="755">
          <cell r="A755" t="str">
            <v>ET010334</v>
          </cell>
          <cell r="B755" t="str">
            <v>ET40050159/</v>
          </cell>
          <cell r="C755" t="str">
            <v>Tela de aco soldada Telcon Q-335 ou similar, com malha de (15x15)cm, CA-60, com diametro de 8mm e 5,37Kg/m2.  Fornecimento e colocacao.</v>
          </cell>
          <cell r="D755" t="str">
            <v>m2</v>
          </cell>
          <cell r="E755">
            <v>12.76</v>
          </cell>
        </row>
        <row r="756">
          <cell r="A756" t="str">
            <v>ET005471</v>
          </cell>
          <cell r="B756" t="str">
            <v>ET40050200/</v>
          </cell>
          <cell r="C756" t="str">
            <v>Tela de aco soldada Telcon L-159 ou similar, com malha de (10x30)cm, CA-60, com diametro de 4,5mm e 1,69Kg/m2.  Fornecimento.</v>
          </cell>
          <cell r="D756" t="str">
            <v>m2</v>
          </cell>
          <cell r="E756">
            <v>3.91</v>
          </cell>
        </row>
        <row r="757">
          <cell r="A757" t="str">
            <v>ET009613</v>
          </cell>
          <cell r="B757" t="str">
            <v>ET40050250/</v>
          </cell>
          <cell r="C757" t="str">
            <v>Tela de aco Telcon.  Colocacao.</v>
          </cell>
          <cell r="D757" t="str">
            <v>m2</v>
          </cell>
          <cell r="E757">
            <v>0.2</v>
          </cell>
        </row>
        <row r="758">
          <cell r="A758" t="str">
            <v>ET000713</v>
          </cell>
          <cell r="B758" t="str">
            <v>ET45050050/</v>
          </cell>
          <cell r="C758" t="str">
            <v>Concreto projetado, inclusive equipamento de ar comprimido, consumo de 355kg/m3 de cimento, aditivos e perdas por reflexao, sendo a aplicacao realizada contra superficie vertical ou horizontal superior e a medicao feita pelo concreto aplicado.  Para medic</v>
          </cell>
          <cell r="D758" t="str">
            <v>m3</v>
          </cell>
          <cell r="E758">
            <v>506.97</v>
          </cell>
        </row>
        <row r="759">
          <cell r="A759" t="str">
            <v>ET000714</v>
          </cell>
          <cell r="B759" t="str">
            <v>ET45100050/</v>
          </cell>
          <cell r="C759" t="str">
            <v>Concreto bombeado, fck=13,5MPa, compreendendo o fornecimento de concreto importado de usina, colocacao nas formas, espalhamento, adensamento mecanico e acabamento.</v>
          </cell>
          <cell r="D759" t="str">
            <v>m3</v>
          </cell>
          <cell r="E759">
            <v>250.94</v>
          </cell>
        </row>
        <row r="760">
          <cell r="A760" t="str">
            <v>ET000715</v>
          </cell>
          <cell r="B760" t="str">
            <v>ET45100053/</v>
          </cell>
          <cell r="C760" t="str">
            <v>Concreto bombeado, fck=15MPa, compreendendo o fornecimento de concreto importado de usina, colocacao nas formas, espalhamento, adensamento mecanico e acabamento.</v>
          </cell>
          <cell r="D760" t="str">
            <v>m3</v>
          </cell>
          <cell r="E760">
            <v>252.39</v>
          </cell>
        </row>
        <row r="761">
          <cell r="A761" t="str">
            <v>ET000716</v>
          </cell>
          <cell r="B761" t="str">
            <v>ET45100056/</v>
          </cell>
          <cell r="C761" t="str">
            <v>Concreto bombeado, fck=18MPa, compreendendo o fornecimento de concreto importado de usina, colocacao nas formas, espalhamento, adensamento mecanico e acabamento.</v>
          </cell>
          <cell r="D761" t="str">
            <v>m3</v>
          </cell>
          <cell r="E761">
            <v>258.48</v>
          </cell>
        </row>
        <row r="762">
          <cell r="A762" t="str">
            <v>ET000717</v>
          </cell>
          <cell r="B762" t="str">
            <v>ET45100059/</v>
          </cell>
          <cell r="C762" t="str">
            <v>Concreto bombeado, fck=20MPa, compreendendo o fornecimento de concreto importado de usina, colocacao nas formas, espalhamento, adensamento mecanico e acabamento.</v>
          </cell>
          <cell r="D762" t="str">
            <v>m3</v>
          </cell>
          <cell r="E762">
            <v>265.72000000000003</v>
          </cell>
        </row>
        <row r="763">
          <cell r="A763" t="str">
            <v>ET000718</v>
          </cell>
          <cell r="B763" t="str">
            <v>ET45100062/</v>
          </cell>
          <cell r="C763" t="str">
            <v>Concreto bombeado, fck=21MPa, compreendendo o fornecimento de concreto importado de usina, colocacao nas formas, espalhamento, adensamento mecanico e acabamento.</v>
          </cell>
          <cell r="D763" t="str">
            <v>m3</v>
          </cell>
          <cell r="E763">
            <v>268.58999999999997</v>
          </cell>
        </row>
        <row r="764">
          <cell r="A764" t="str">
            <v>ET000719</v>
          </cell>
          <cell r="B764" t="str">
            <v>ET45100065/</v>
          </cell>
          <cell r="C764" t="str">
            <v>Concreto bombeado, fck=22,5MPa, compreendendo o fornecimento de concreto importado de usina, colocacao nas formas, espalhamento, adensamento mecanico e acabamento.</v>
          </cell>
          <cell r="D764" t="str">
            <v>m3</v>
          </cell>
          <cell r="E764">
            <v>275.66000000000003</v>
          </cell>
        </row>
        <row r="765">
          <cell r="A765" t="str">
            <v>ET000720</v>
          </cell>
          <cell r="B765" t="str">
            <v>ET45100068/</v>
          </cell>
          <cell r="C765" t="str">
            <v>Concreto bombeado, fck=28MPa, compreendendo o fornecimento de concreto importado de usina, colocacao nas formas, espalhamento, adensamento mecanico e acabamento.</v>
          </cell>
          <cell r="D765" t="str">
            <v>m3</v>
          </cell>
          <cell r="E765">
            <v>292.82</v>
          </cell>
        </row>
        <row r="766">
          <cell r="A766" t="str">
            <v>ET002400</v>
          </cell>
          <cell r="B766" t="str">
            <v>ET45100071/</v>
          </cell>
          <cell r="C766" t="str">
            <v>Concreto bombeado, fck=30MPa, compreendendo o fornecimento de concreto importado de usina, colocacao nas formas, espalhamento, adensamento mecanico e acabamento.</v>
          </cell>
          <cell r="D766" t="str">
            <v>m3</v>
          </cell>
          <cell r="E766">
            <v>300.58999999999997</v>
          </cell>
        </row>
        <row r="767">
          <cell r="A767" t="str">
            <v>ET000721</v>
          </cell>
          <cell r="B767" t="str">
            <v>ET50050050A</v>
          </cell>
          <cell r="C767" t="str">
            <v xml:space="preserve">Estabilizacao de talude com massa de concreto (cimento, areia e brita 0, no traco 1:2:3), aplicado manualmente (a colher), sobre tela Telcon Q-138 ou similar, inclusive esta, considerando: limpeza, regularizacao e revestimento do talude com chapisco fino </v>
          </cell>
          <cell r="D767" t="str">
            <v>m2</v>
          </cell>
          <cell r="E767">
            <v>59.87</v>
          </cell>
        </row>
        <row r="768">
          <cell r="A768" t="str">
            <v>ET010254</v>
          </cell>
          <cell r="B768" t="str">
            <v>ET50050100A</v>
          </cell>
          <cell r="C768" t="str">
            <v xml:space="preserve">Estabilizacao de talude com massa de concreto (cimento, areia e brita 0, no traco 1:2:3), aplicado manualmente (a colher), sobre tela Telcon Q-283 ou similar, inclusive esta, considerando: limpeza, regularizacao e revestimento do talude com chapisco fino </v>
          </cell>
          <cell r="D768" t="str">
            <v>m2</v>
          </cell>
          <cell r="E768">
            <v>62.29</v>
          </cell>
        </row>
        <row r="769">
          <cell r="A769" t="str">
            <v>ET009020</v>
          </cell>
          <cell r="B769" t="str">
            <v>ET50050150/</v>
          </cell>
          <cell r="C769" t="str">
            <v>Execucao de revestimento de canal, utilizando o colchao em concreto VSL ou similar, com espessura de 0,15m, incluindo fornecimento dos materiais.</v>
          </cell>
          <cell r="D769" t="str">
            <v>m2</v>
          </cell>
          <cell r="E769">
            <v>249.67</v>
          </cell>
        </row>
        <row r="770">
          <cell r="A770" t="str">
            <v>ET009578</v>
          </cell>
          <cell r="B770" t="str">
            <v>ET50050200/</v>
          </cell>
          <cell r="C770" t="str">
            <v>Muro de contencao de taludes em alvenaria de bloco de concreto estrutural de (19x19x39)cm, ate 1,80m de altura, incluindo base de concreto, aco CA-50 e enchimento de blocos e medido pela area real.</v>
          </cell>
          <cell r="D770" t="str">
            <v>m2</v>
          </cell>
          <cell r="E770">
            <v>172.79</v>
          </cell>
        </row>
        <row r="771">
          <cell r="A771" t="str">
            <v>ET017038</v>
          </cell>
          <cell r="B771" t="str">
            <v>ET50050250/</v>
          </cell>
          <cell r="C771" t="str">
            <v>Muro de contencao em solo reforcado com paramento em blocos intertravados de concreto com jardineiras, tipo Terra F ou similar.  Inclusive blocos intertravados de concreto  medindo (40x40x20)cm, brita no 1, areia lavada  e terra vegetal para plantas.  Exc</v>
          </cell>
          <cell r="D771" t="str">
            <v>m2</v>
          </cell>
          <cell r="E771">
            <v>147.34</v>
          </cell>
        </row>
        <row r="772">
          <cell r="A772" t="str">
            <v>ET002086</v>
          </cell>
          <cell r="B772" t="str">
            <v>ET50050300/</v>
          </cell>
          <cell r="C772" t="str">
            <v>Protecao de talude com placas de concreto pre-moldadas (40x80x8cm), fck=11MPa, junta de dilatacao de 2cm, inclusive preparo do terreno.</v>
          </cell>
          <cell r="D772" t="str">
            <v>m2</v>
          </cell>
          <cell r="E772">
            <v>21.29</v>
          </cell>
        </row>
        <row r="773">
          <cell r="A773" t="str">
            <v>ET002085</v>
          </cell>
          <cell r="B773" t="str">
            <v>ET55050050/</v>
          </cell>
          <cell r="C773" t="str">
            <v>Colagem com adesivo especial estrutural de pecas de concreto pre-fabricadas, sobre laje preparada e regularizada, exclusive esta camada, estimando-se a aplicacao de uma camada de adesivo nas faces.</v>
          </cell>
          <cell r="D773" t="str">
            <v>m2</v>
          </cell>
          <cell r="E773">
            <v>285.63</v>
          </cell>
        </row>
        <row r="774">
          <cell r="A774" t="str">
            <v>ET000722</v>
          </cell>
          <cell r="B774" t="str">
            <v>ET55050100/</v>
          </cell>
          <cell r="C774" t="str">
            <v>Laje pre-moldada, ▀eta 11, para sobrecarga de 1KN/m2 e vao ate 4,40m, considerando vigotas, tijolos e armadura negativa, inclusive capeamento de 2cm de espesssura, com concreto fck=15MPa e escoramento.   Fornecimento e montagem do conjunto.</v>
          </cell>
          <cell r="D774" t="str">
            <v>m2</v>
          </cell>
          <cell r="E774">
            <v>32.840000000000003</v>
          </cell>
        </row>
        <row r="775">
          <cell r="A775" t="str">
            <v>ET000723</v>
          </cell>
          <cell r="B775" t="str">
            <v>ET55050103/</v>
          </cell>
          <cell r="C775" t="str">
            <v>Laje pre-moldada, ▀eta 12, para sobrecarga de 3,5KN/m2 e vao de 4,10m, considerando vigotas, tijolos e armadura negativa, inclusive capeamento de 4cm de espesssura, com concreto fck=15MPa e escoramento.  Fornecimento e montagem do conjunto.</v>
          </cell>
          <cell r="D775" t="str">
            <v>m2</v>
          </cell>
          <cell r="E775">
            <v>40.229999999999997</v>
          </cell>
        </row>
        <row r="776">
          <cell r="A776" t="str">
            <v>ET016029</v>
          </cell>
          <cell r="B776" t="str">
            <v>ET55050150/</v>
          </cell>
          <cell r="C776" t="str">
            <v>Laje pre-moldada, tipo Pre-laje, para sobrecarga de 300kgf/m2, com paineis de 0,25m de largura e vao de ate 5m, ▀eta 12, enchimento com blocos de isopor (EPS), ferros transversais e negativos CA-50  e capeamento de 5cm de espessura com concreto de fck=20M</v>
          </cell>
          <cell r="D776" t="str">
            <v>m2</v>
          </cell>
          <cell r="E776">
            <v>56.64</v>
          </cell>
        </row>
        <row r="777">
          <cell r="A777" t="str">
            <v>ET016032</v>
          </cell>
          <cell r="B777" t="str">
            <v>ET55050153/</v>
          </cell>
          <cell r="C777" t="str">
            <v>Laje pre-moldada, tipo Pre-laje, para sobrecarga de 300kgf/m2, com paineis de 1,25m de largura e vao de ate 5m, ▀eta 12, enchimento com blocos de isopor (EPS), ferros transversais e negativos CA-50 e capeamento de 5cm de espessura com concreto de fck=20MP</v>
          </cell>
          <cell r="D777" t="str">
            <v>m2</v>
          </cell>
          <cell r="E777">
            <v>58.71</v>
          </cell>
        </row>
        <row r="778">
          <cell r="A778" t="str">
            <v>ET000724</v>
          </cell>
          <cell r="B778" t="str">
            <v>ET55050156/</v>
          </cell>
          <cell r="C778" t="str">
            <v>Laje pre-moldada, ▀eta 16, para sobrecarga de 3,5KN/m2 e vao ate 5,20m, considerando vigotas, tijolos e armadura negativa, inclusive capeamento de 4cm de espesssura, com concreto fck=15MPa e escoramento.  Fornecimento e montagem do conjunto.</v>
          </cell>
          <cell r="D778" t="str">
            <v>m2</v>
          </cell>
          <cell r="E778">
            <v>51.16</v>
          </cell>
        </row>
        <row r="779">
          <cell r="A779" t="str">
            <v>ET016033</v>
          </cell>
          <cell r="B779" t="str">
            <v>ET55050159/</v>
          </cell>
          <cell r="C779" t="str">
            <v>Laje pre-moldada, tipo Pre-laje, para sobrecarga de 300kgf/m2, com paineis de 1,25m de largura e vao de 5,10m ate 6,90m, ▀eta 16, enchimento com blocos de isopor (EPS), ferros transversais e negativos CA-50 e capeamento de 5cm de espessura com concreto de</v>
          </cell>
          <cell r="D779" t="str">
            <v>m2</v>
          </cell>
          <cell r="E779">
            <v>68.760000000000005</v>
          </cell>
        </row>
        <row r="780">
          <cell r="A780" t="str">
            <v>ET016030</v>
          </cell>
          <cell r="B780" t="str">
            <v>ET55050162/</v>
          </cell>
          <cell r="C780" t="str">
            <v>Laje pre-moldada, tipo Pre-laje, para sobrecarga de 300kgf/m2, com paineis de 0,25m de largura e vao de 5,10m ate 6,90m, ▀eta 16, enchimento com blocos de isopor (EPS), ferros transversais e negativos CA-50 e capeamento de 5cm de espessura com concreto de</v>
          </cell>
          <cell r="D780" t="str">
            <v>m2</v>
          </cell>
          <cell r="E780">
            <v>65.05</v>
          </cell>
        </row>
        <row r="781">
          <cell r="A781" t="str">
            <v>ET000725</v>
          </cell>
          <cell r="B781" t="str">
            <v>ET55050165/</v>
          </cell>
          <cell r="C781" t="str">
            <v>Laje pre-moldada, ▀eta 20, para sobrecarga de 3,5KN/m2 e vao ate 6,20m, considerando vigotas, tijolos e armadura negativa, inclusive capeamento de 4cm de espesssura, com concreto fck=15MPa e escoramento.  Fornecimento e montagem do conjunto.</v>
          </cell>
          <cell r="D781" t="str">
            <v>m2</v>
          </cell>
          <cell r="E781">
            <v>41.37</v>
          </cell>
        </row>
        <row r="782">
          <cell r="A782" t="str">
            <v>ET016031</v>
          </cell>
          <cell r="B782" t="str">
            <v>ET55050168/</v>
          </cell>
          <cell r="C782" t="str">
            <v>Laje pre-moldada, tipo Pre-laje, para sobrecarga de 300kgf/m2, com paineis de 0,25m de largura e vao de 7m ate 8m, ▀eta 20, enchimento com blocos de isopor (EPS), ferros transversais e negativos CA-50 e capeamento de 5cm de espessura com concreto de fck=2</v>
          </cell>
          <cell r="D782" t="str">
            <v>m2</v>
          </cell>
          <cell r="E782">
            <v>77.55</v>
          </cell>
        </row>
        <row r="783">
          <cell r="A783" t="str">
            <v>ET016034</v>
          </cell>
          <cell r="B783" t="str">
            <v>ET55050171/</v>
          </cell>
          <cell r="C783" t="str">
            <v>Laje pre-moldada, tipo Pre-laje, para sobrecarga de 300kgf/m2, com paineis de 1,25m de largura e vao de 7m ate 8m, ▀eta 20, enchimento com blocos de isopor (EPS), ferros transversais e negativos CA-50 e capeamento de 5cm de espessura com concreto de fck=2</v>
          </cell>
          <cell r="D783" t="str">
            <v>m2</v>
          </cell>
          <cell r="E783">
            <v>83.38</v>
          </cell>
        </row>
        <row r="784">
          <cell r="A784" t="str">
            <v>ET017130</v>
          </cell>
          <cell r="B784" t="str">
            <v>ET55100050/</v>
          </cell>
          <cell r="C784" t="str">
            <v>Bloco de concreto, intertravado, dimensao de (40x40x20)cm e peso minimo de 29Kg, modelo Terrae W, sem jardineira, Terrae ou similar, para paramentos de estruturas de contencao.  Fornecimento.</v>
          </cell>
          <cell r="D784" t="str">
            <v>un</v>
          </cell>
          <cell r="E784">
            <v>7.15</v>
          </cell>
        </row>
        <row r="785">
          <cell r="A785" t="str">
            <v>ET017124</v>
          </cell>
          <cell r="B785" t="str">
            <v>ET55100053/</v>
          </cell>
          <cell r="C785" t="str">
            <v>Bloco de concreto, intertravado, dimensao de (40x40x20)cm e peso minimo de 25Kg, modelo Terrae F, com jardineira, Terrae ou similar, para paramentos de estruturas de contencao.  Fornecimento.</v>
          </cell>
          <cell r="D785" t="str">
            <v>un</v>
          </cell>
          <cell r="E785">
            <v>7.15</v>
          </cell>
        </row>
        <row r="786">
          <cell r="A786" t="str">
            <v>ET008438</v>
          </cell>
          <cell r="B786" t="str">
            <v>ET55100100/</v>
          </cell>
          <cell r="C786" t="str">
            <v>Canal pre-fabricado, em concreto protendido e/ou armado, com secao em U, medido pela area do perimetro interno da secao vezes o comprimento do canal.  Fornecimento e assentamento.</v>
          </cell>
          <cell r="D786" t="str">
            <v>m2</v>
          </cell>
          <cell r="E786">
            <v>408.47</v>
          </cell>
        </row>
        <row r="787">
          <cell r="A787" t="str">
            <v>ET008439</v>
          </cell>
          <cell r="B787" t="str">
            <v>ET55100150/</v>
          </cell>
          <cell r="C787" t="str">
            <v>Cobertura de canal pre-fabricado, em concreto armado, para vaos de ate 5m.  Fornecimento e colocacao.</v>
          </cell>
          <cell r="D787" t="str">
            <v>m2</v>
          </cell>
          <cell r="E787">
            <v>461.88</v>
          </cell>
        </row>
        <row r="788">
          <cell r="A788" t="str">
            <v>ET004797</v>
          </cell>
          <cell r="B788" t="str">
            <v>ET55100200/</v>
          </cell>
          <cell r="C788" t="str">
            <v>Superestrutura de ponte ou viaduto, pre-fabricada, em concreto protendido, classe 36, para 1 faixa de trafego, com 3,20m de pista de rolamento,com largura de 4,60m, sem capeamento, com vao entre 7,50m e 10m.</v>
          </cell>
          <cell r="D788" t="str">
            <v>m</v>
          </cell>
          <cell r="E788">
            <v>6771.53</v>
          </cell>
        </row>
        <row r="789">
          <cell r="A789" t="str">
            <v>IP018033</v>
          </cell>
          <cell r="B789" t="str">
            <v>IP05100118/</v>
          </cell>
          <cell r="C789" t="str">
            <v>Poste de aco SAE 1006/1020, reto, padrao Hadock Lobo, montagem 2, altura util de 6,00m, com flange, conico continuo sem emendas e braco duplo com 0,60m para fixacao de luminarias, conforme desenho A2-1978-PD e especificacao EM-RIOLUZ-No 4.  Fornecimento.</v>
          </cell>
          <cell r="D789" t="str">
            <v>un</v>
          </cell>
          <cell r="E789">
            <v>859.13</v>
          </cell>
        </row>
        <row r="790">
          <cell r="A790" t="str">
            <v>IP018034</v>
          </cell>
          <cell r="B790" t="str">
            <v>IP05100121/</v>
          </cell>
          <cell r="C790" t="str">
            <v>Poste de aco SAE 1006/1020, reto, padrao Hadock Lobo, montagem 2, altura util de 9,00m, com flange, conico continuo sem emendas e braco duplo com 1,10m para fixacao de luminarias, conforme desenho A2-1978-PD e especificacao EM-RIOLUZ-No 4.  Fornecimento.</v>
          </cell>
          <cell r="D790" t="str">
            <v>un</v>
          </cell>
          <cell r="E790">
            <v>1252.17</v>
          </cell>
        </row>
        <row r="791">
          <cell r="A791" t="str">
            <v>IP018035</v>
          </cell>
          <cell r="B791" t="str">
            <v>IP05100124/</v>
          </cell>
          <cell r="C791" t="str">
            <v xml:space="preserve">Poste de aco SAE 1006/1020, reto, padrao Hadock Lobo, montagem 3.1, altura util de 9,00m, com flange, conico continuo sem emendas e bracos simples com 1,10m e 0,60m para fixacao de luminarias a 9,00m e 6,00m respectivamente, conforme desenho A2-1978-PD e </v>
          </cell>
          <cell r="D791" t="str">
            <v>un</v>
          </cell>
          <cell r="E791">
            <v>1513.59</v>
          </cell>
        </row>
        <row r="792">
          <cell r="A792" t="str">
            <v>IP018036</v>
          </cell>
          <cell r="B792" t="str">
            <v>IP05100127/</v>
          </cell>
          <cell r="C792" t="str">
            <v>Poste de aco SAE 1006/1020, reto, padrao Hadock Lobo, montagem 3.2, altura util de 9,00m, com flange, conico continuo sem emendas e bracos simples com 1,10m e 0,45m  para fixacao de luminarias a 9,00m e 4,50m respectivamente, conforme desenho A2-1978-PD e</v>
          </cell>
          <cell r="D792" t="str">
            <v>un</v>
          </cell>
          <cell r="E792">
            <v>1403.05</v>
          </cell>
        </row>
        <row r="793">
          <cell r="A793" t="str">
            <v>IP008793</v>
          </cell>
          <cell r="B793" t="str">
            <v>IP05100150/</v>
          </cell>
          <cell r="C793" t="str">
            <v>Poste de aco, reto, conico continuo, altura de 3,50m, sem sapata.  Fornecimento.</v>
          </cell>
          <cell r="D793" t="str">
            <v>un</v>
          </cell>
          <cell r="E793">
            <v>91.65</v>
          </cell>
        </row>
        <row r="794">
          <cell r="A794" t="str">
            <v>IP008952</v>
          </cell>
          <cell r="B794" t="str">
            <v>IP05100153/</v>
          </cell>
          <cell r="C794" t="str">
            <v>Poste de aco, reto, conico continuo, altura de 3,5m, com sapata e base (padrao Rio Cidade Catete).  Fornecimento.</v>
          </cell>
          <cell r="D794" t="str">
            <v>un</v>
          </cell>
          <cell r="E794">
            <v>199.5</v>
          </cell>
        </row>
        <row r="795">
          <cell r="A795" t="str">
            <v>IP008133</v>
          </cell>
          <cell r="B795" t="str">
            <v>IP05100200/</v>
          </cell>
          <cell r="C795" t="str">
            <v>Poste de aco, reto, conico continuo, altura de 4,10m, proprio para montagem em base de sustentacao, confeccionado em uma unica peca de aco zincado.  Fornecimento.</v>
          </cell>
          <cell r="D795" t="str">
            <v>un</v>
          </cell>
          <cell r="E795">
            <v>231</v>
          </cell>
        </row>
        <row r="796">
          <cell r="A796" t="str">
            <v>IP013190</v>
          </cell>
          <cell r="B796" t="str">
            <v>IP05100250/</v>
          </cell>
          <cell r="C796" t="str">
            <v>Poste de aco, reto (SAE 1006-1020), sem aletas, de 4100mm com base cilindrica de aco SAE 1006-1020 com dimensoes de (400x300mm) galvanizado a fogo pintado conforme pedido.  A base devera ter chumbadores de aco galvanizado a fogo com dimensoes de 7/8"x500m</v>
          </cell>
          <cell r="D796" t="str">
            <v>un</v>
          </cell>
          <cell r="E796">
            <v>525</v>
          </cell>
        </row>
        <row r="797">
          <cell r="A797" t="str">
            <v>IP001824</v>
          </cell>
          <cell r="B797" t="str">
            <v>IP05100300/</v>
          </cell>
          <cell r="C797" t="str">
            <v>Poste de aco, reto, conico continuo, altura de 4,5m, sem sapata, especificacao EM-CME-04 da RIOLUZ.  Fornecimento.</v>
          </cell>
          <cell r="D797" t="str">
            <v>un</v>
          </cell>
          <cell r="E797">
            <v>252</v>
          </cell>
        </row>
        <row r="798">
          <cell r="A798" t="str">
            <v>IP008102</v>
          </cell>
          <cell r="B798" t="str">
            <v>IP05100303/</v>
          </cell>
          <cell r="C798" t="str">
            <v>Poste de aco, reto, conico continuo, altura de 4,50m, com sapata.  Fornecimento.</v>
          </cell>
          <cell r="D798" t="str">
            <v>un</v>
          </cell>
          <cell r="E798">
            <v>252</v>
          </cell>
        </row>
        <row r="799">
          <cell r="A799" t="str">
            <v>IP008129</v>
          </cell>
          <cell r="B799" t="str">
            <v>IP05100400/</v>
          </cell>
          <cell r="C799" t="str">
            <v>Poste Multi-Uso de aco, reto, cilindrico, altura de 5,60m, proprio para montagem em base de sustencao, diametro de 6", espessura de 7,11mm, galvanizado, com a possibilidade de ser equipado com braco para semaforo, braco para placa de transito, placas de r</v>
          </cell>
          <cell r="D799" t="str">
            <v>par</v>
          </cell>
          <cell r="E799">
            <v>1366</v>
          </cell>
        </row>
        <row r="800">
          <cell r="A800" t="str">
            <v>IP013191</v>
          </cell>
          <cell r="B800" t="str">
            <v>IP05100406/</v>
          </cell>
          <cell r="C800" t="str">
            <v>Poste de aco, reto (SAE 1006-1020), sem aletas, de 5600mm com base cilindrica de aco SAE 1006-1020 com dimensoes de (400x300mm) galvanizado a fogo pintado conforme pedido.  A base devera ter chumbadores de aco galvanizado a fogo com dimensoes de 7/8"x500m</v>
          </cell>
          <cell r="D800" t="str">
            <v>un</v>
          </cell>
          <cell r="E800">
            <v>630</v>
          </cell>
        </row>
        <row r="801">
          <cell r="A801" t="str">
            <v>IP008055</v>
          </cell>
          <cell r="B801" t="str">
            <v>IP05100450/</v>
          </cell>
          <cell r="C801" t="str">
            <v>Poste de aco, reto, conico continuo ou escalonado, altura de 6m, sem sapata.  Fornecimento.</v>
          </cell>
          <cell r="D801" t="str">
            <v>un</v>
          </cell>
          <cell r="E801">
            <v>336</v>
          </cell>
        </row>
        <row r="802">
          <cell r="A802" t="str">
            <v>IP008599</v>
          </cell>
          <cell r="B802" t="str">
            <v>IP05100500/</v>
          </cell>
          <cell r="C802" t="str">
            <v>Poste de aco, reto, conico continuo, altura de 7m, sem sapata.  Fornecimento.</v>
          </cell>
          <cell r="D802" t="str">
            <v>un</v>
          </cell>
          <cell r="E802">
            <v>451.5</v>
          </cell>
        </row>
        <row r="803">
          <cell r="A803" t="str">
            <v>IP010613</v>
          </cell>
          <cell r="B803" t="str">
            <v>IP05100550/</v>
          </cell>
          <cell r="C803" t="str">
            <v xml:space="preserve">Poste de aco, reto, de 7m, com sapata, escalonado, braco de aco curvo com diametro de 60,3mm e projecao horizontal de 2,50m para luminaria superior e braco de aco reto de 1m com diametro de 60,3mm para luminaria inferior, com suporte para um galhaderte e </v>
          </cell>
          <cell r="D803" t="str">
            <v>un</v>
          </cell>
          <cell r="E803">
            <v>4012.68</v>
          </cell>
        </row>
        <row r="804">
          <cell r="A804" t="str">
            <v>IP010615</v>
          </cell>
          <cell r="B804" t="str">
            <v>IP05100553/</v>
          </cell>
          <cell r="C804" t="str">
            <v>Poste de aco, reto, de 7m, com sapata, escalonado, 2 bracos de aco curvo com diametro de 60,3mm e projecao horizontal de 2,50m para luminarias superiores e com suporte para 2 galhadertes com 4 chumbadores de 7/8"x70cm, tipo II, padrao Riomar.  Forneciment</v>
          </cell>
          <cell r="D804" t="str">
            <v>un</v>
          </cell>
          <cell r="E804">
            <v>4336.38</v>
          </cell>
        </row>
        <row r="805">
          <cell r="A805" t="str">
            <v>IP010616</v>
          </cell>
          <cell r="B805" t="str">
            <v>IP05100556/</v>
          </cell>
          <cell r="C805" t="str">
            <v>Poste de aco, reto, de 7m, com sapata, escalonado, 2 bracos de aco curvo com diametro de 60,3mm e projecao horizontal de 2,50m para luminaria superior e 2 bracos de aco reto de 3,70m com diametro de 76mm para semaforo, furacao para fixacao de semaforo rep</v>
          </cell>
          <cell r="D805" t="str">
            <v>un</v>
          </cell>
          <cell r="E805">
            <v>4127</v>
          </cell>
        </row>
        <row r="806">
          <cell r="A806" t="str">
            <v>IP010617</v>
          </cell>
          <cell r="B806" t="str">
            <v>IP05100559/</v>
          </cell>
          <cell r="C806" t="str">
            <v>Poste de aco, reto, de 7m, com sapata, escalonado, braco de aco curvo com diametro de 60,3mm e projecao horizontal de 2,50m para luminarias superiores com suporte para galhardete e suporte para placa indicativa de rua, com 4 chumbadores de 7/8"x70cm, tipo</v>
          </cell>
          <cell r="D806" t="str">
            <v>un</v>
          </cell>
          <cell r="E806">
            <v>4124.1000000000004</v>
          </cell>
        </row>
        <row r="807">
          <cell r="A807" t="str">
            <v>IP010618</v>
          </cell>
          <cell r="B807" t="str">
            <v>IP05100562/</v>
          </cell>
          <cell r="C807" t="str">
            <v>Poste de aco, reto, de 7m, com sapata, escalonado, braco de aco curvo com diametro de 60,3mm e projecao horizontal de 2,50m para luminaria superior e braco de aco reto de 3,70m com diametro de 76mm para placa de sinalizacao e semaforo, com suporte para ga</v>
          </cell>
          <cell r="D807" t="str">
            <v>un</v>
          </cell>
          <cell r="E807">
            <v>3360</v>
          </cell>
        </row>
        <row r="808">
          <cell r="A808" t="str">
            <v>IP010614</v>
          </cell>
          <cell r="B808" t="str">
            <v>IP05100565/</v>
          </cell>
          <cell r="C808" t="str">
            <v xml:space="preserve">Poste de aco, reto, de 7m, com sapata, escalonado, braco de aco curvo com diametro de 60,3mm e projecao horizontal de 2,50m para luminaria superior e braco de aco reto de 1m com diametro de 60,3mm para luminaria inferior, com braco de aco reto de 3,70m e </v>
          </cell>
          <cell r="D808" t="str">
            <v>un</v>
          </cell>
          <cell r="E808">
            <v>4661.33</v>
          </cell>
        </row>
        <row r="809">
          <cell r="A809" t="str">
            <v>IP008120</v>
          </cell>
          <cell r="B809" t="str">
            <v>IP05100600/</v>
          </cell>
          <cell r="C809" t="str">
            <v>Poste de aco escalonado, padrao Nossa Senhora de Copacabana, com 7,20m de altura, proprio para instalacao em base de sustentacao, com a possibilidade de ser equipado com braco para semaforo, braco para placa de transito, placas de rua, semaforos (repetido</v>
          </cell>
          <cell r="D809" t="str">
            <v>un</v>
          </cell>
          <cell r="E809">
            <v>2543</v>
          </cell>
        </row>
        <row r="810">
          <cell r="A810" t="str">
            <v>IP013192</v>
          </cell>
          <cell r="B810" t="str">
            <v>IP05100650/</v>
          </cell>
          <cell r="C810" t="str">
            <v>Poste de aco, reto (SAE 1006-1020), sem aletas, de 8400mm com base cilindrica de aco SAE 1006-1020 com dimensoes de (400x300mm) galvanizado a fogo pintado conforme pedido.  A base devera ter chumbadores de aco galvanizado a fogo com dimensoes de 7/8"x500m</v>
          </cell>
          <cell r="D810" t="str">
            <v>un</v>
          </cell>
          <cell r="E810">
            <v>905</v>
          </cell>
        </row>
        <row r="811">
          <cell r="A811" t="str">
            <v>IP013188</v>
          </cell>
          <cell r="B811" t="str">
            <v>IP05100700/</v>
          </cell>
          <cell r="C811" t="str">
            <v>Poste de aco, reto, conico continuo, altura de 9m, sem sapata.  Fornecimento.</v>
          </cell>
          <cell r="D811" t="str">
            <v>un</v>
          </cell>
          <cell r="E811">
            <v>725</v>
          </cell>
        </row>
        <row r="812">
          <cell r="A812" t="str">
            <v>IP008504</v>
          </cell>
          <cell r="B812" t="str">
            <v>IP05100703/</v>
          </cell>
          <cell r="C812" t="str">
            <v>Poste de aco, reto, conico continuo, altura de 9m, com sapata.  Fornecimento.</v>
          </cell>
          <cell r="D812" t="str">
            <v>un</v>
          </cell>
          <cell r="E812">
            <v>321.75</v>
          </cell>
        </row>
        <row r="813">
          <cell r="A813" t="str">
            <v>IP008775</v>
          </cell>
          <cell r="B813" t="str">
            <v>IP05100750/</v>
          </cell>
          <cell r="C813" t="str">
            <v>Poste de aco, curvo, conico continuo, simples, (9x2,5)m, sem sapata.  Fornecimento.</v>
          </cell>
          <cell r="D813" t="str">
            <v>un</v>
          </cell>
          <cell r="E813">
            <v>571</v>
          </cell>
        </row>
        <row r="814">
          <cell r="A814" t="str">
            <v>IP007929</v>
          </cell>
          <cell r="B814" t="str">
            <v>IP05100753/</v>
          </cell>
          <cell r="C814" t="str">
            <v>Poste de aco, curvo, conico continuo, simples, (9x2,5)m, com sapata.  Fornecimento.</v>
          </cell>
          <cell r="D814" t="str">
            <v>un</v>
          </cell>
          <cell r="E814">
            <v>321.75</v>
          </cell>
        </row>
        <row r="815">
          <cell r="A815" t="str">
            <v>IP008776</v>
          </cell>
          <cell r="B815" t="str">
            <v>IP05100800/</v>
          </cell>
          <cell r="C815" t="str">
            <v>Poste de aco, curvo, conico continuo, duplo, (9x2,5)m, com sapata.  Fornecimento.</v>
          </cell>
          <cell r="D815" t="str">
            <v>un</v>
          </cell>
          <cell r="E815">
            <v>390</v>
          </cell>
        </row>
        <row r="816">
          <cell r="A816" t="str">
            <v>IP008777</v>
          </cell>
          <cell r="B816" t="str">
            <v>IP05100803/</v>
          </cell>
          <cell r="C816" t="str">
            <v>Poste de aco, curvo, conico continuo, duplo, (9x2,5)m, sem sapata.  Fornecimento.</v>
          </cell>
          <cell r="D816" t="str">
            <v>un</v>
          </cell>
          <cell r="E816">
            <v>828.75</v>
          </cell>
        </row>
        <row r="817">
          <cell r="A817" t="str">
            <v>IP008091</v>
          </cell>
          <cell r="B817" t="str">
            <v>IP05100850/</v>
          </cell>
          <cell r="C817" t="str">
            <v>Poste Multi-Uso de aco, reto, cilindrico , altura de 9,5m, proprio para montagem em base de sustentacao com diametro de 6", espessura de 7,11mm, galvanizado, com a possibilidade de ser equipado com braco para semaforo, braco para placa de transito, placas</v>
          </cell>
          <cell r="D817" t="str">
            <v>un</v>
          </cell>
          <cell r="E817">
            <v>3402.78</v>
          </cell>
        </row>
        <row r="818">
          <cell r="A818" t="str">
            <v>IP008951</v>
          </cell>
          <cell r="B818" t="str">
            <v>IP05100900/</v>
          </cell>
          <cell r="C818" t="str">
            <v>Poste de aco, reto, conico continuo, altura de 10m, com sapata circular e base (padrao Rio Cidade Catete).  Fornecimento.</v>
          </cell>
          <cell r="D818" t="str">
            <v>un</v>
          </cell>
          <cell r="E818">
            <v>3120</v>
          </cell>
        </row>
        <row r="819">
          <cell r="A819" t="str">
            <v>IP008131</v>
          </cell>
          <cell r="B819" t="str">
            <v>IP05100950/</v>
          </cell>
          <cell r="C819" t="str">
            <v>Poste de aco, curvo, conico continuo, altura de 11,50m, projecao de braco de 2,50m, proprio para montagem em base de sustentacao, fabricada em aco SAE 1010/1020, confeccionado em uma unica peca de aco zincado, equipado com tomada a prova de tempo, na part</v>
          </cell>
          <cell r="D819" t="str">
            <v>un</v>
          </cell>
          <cell r="E819">
            <v>1400</v>
          </cell>
        </row>
        <row r="820">
          <cell r="A820" t="str">
            <v>IP008436</v>
          </cell>
          <cell r="B820" t="str">
            <v>IP05101000/</v>
          </cell>
          <cell r="C820" t="str">
            <v>Poste de aco, reto, conico continuo, altura de 12m, com sapata.  Fornecimento.</v>
          </cell>
          <cell r="D820" t="str">
            <v>un</v>
          </cell>
          <cell r="E820">
            <v>1034</v>
          </cell>
        </row>
        <row r="821">
          <cell r="A821" t="str">
            <v>IP008435</v>
          </cell>
          <cell r="B821" t="str">
            <v>IP05101050/</v>
          </cell>
          <cell r="C821" t="str">
            <v>Poste de aco, reto, conico continuo, altura de 15m, com sapata.  Fornecimento.</v>
          </cell>
          <cell r="D821" t="str">
            <v>un</v>
          </cell>
          <cell r="E821">
            <v>4194</v>
          </cell>
        </row>
        <row r="822">
          <cell r="A822" t="str">
            <v>IP008081</v>
          </cell>
          <cell r="B822" t="str">
            <v>IP05150200/</v>
          </cell>
          <cell r="C822" t="str">
            <v>Poste de madeira, tipo medio de 7m.  Fornecimento.</v>
          </cell>
          <cell r="D822" t="str">
            <v>un</v>
          </cell>
          <cell r="E822">
            <v>122.5</v>
          </cell>
        </row>
        <row r="823">
          <cell r="A823" t="str">
            <v>IP008887</v>
          </cell>
          <cell r="B823" t="str">
            <v>IP05150500/</v>
          </cell>
          <cell r="C823" t="str">
            <v>Poste de madeira, reto, com secao cicurlar,altura de 9m, tipo medio.  Fornecimento.</v>
          </cell>
          <cell r="D823" t="str">
            <v>un</v>
          </cell>
          <cell r="E823">
            <v>181.8</v>
          </cell>
        </row>
        <row r="824">
          <cell r="A824" t="str">
            <v>IP016016</v>
          </cell>
          <cell r="B824" t="str">
            <v>IP05200200/</v>
          </cell>
          <cell r="C824" t="str">
            <v>Poste ornamental, com base e coluna em ferro fundido, alma de aco A53-ASTM, galvanizado a fogo, Sch-40, com 6 metros de comprimento util, base flangeada para fixacao em estrutura embutida em sapata de concreto, Padrao Light TH1-60, conforme desenho A3-193</v>
          </cell>
          <cell r="D824" t="str">
            <v>un</v>
          </cell>
          <cell r="E824">
            <v>5556.32</v>
          </cell>
        </row>
        <row r="825">
          <cell r="A825" t="str">
            <v>IP002302</v>
          </cell>
          <cell r="B825" t="str">
            <v>IP05250050/</v>
          </cell>
          <cell r="C825" t="str">
            <v>Poste de aco reto de 3,50m, com flange de aco soldado na sua base, fixado por parafuso chumbadores engastados em fundacao de concreto, exclusive fundacao e fornecimento do poste.  Assentamento.</v>
          </cell>
          <cell r="D825" t="str">
            <v>h</v>
          </cell>
          <cell r="E825">
            <v>53.46</v>
          </cell>
        </row>
        <row r="826">
          <cell r="A826" t="str">
            <v>IP002303</v>
          </cell>
          <cell r="B826" t="str">
            <v>IP05250100/</v>
          </cell>
          <cell r="C826" t="str">
            <v>Poste de aco reto de 3,50m com engastamento da parte inferior da coluna diretamente no solo, exclusive fornecimento do poste.  Assentamento.</v>
          </cell>
          <cell r="D826" t="str">
            <v>h</v>
          </cell>
          <cell r="E826">
            <v>47.54</v>
          </cell>
        </row>
        <row r="827">
          <cell r="A827" t="str">
            <v>IP001576</v>
          </cell>
          <cell r="B827" t="str">
            <v>IP05250150/</v>
          </cell>
          <cell r="C827" t="str">
            <v>Poste de aco, reto, de 4,50m ate 6m, com engastamento da parte inferior da coluna diretamente no solo; exclusive fornecimento do poste.  Assentamento.</v>
          </cell>
          <cell r="D827" t="str">
            <v>un</v>
          </cell>
          <cell r="E827">
            <v>58.23</v>
          </cell>
        </row>
        <row r="828">
          <cell r="A828" t="str">
            <v>IP001577</v>
          </cell>
          <cell r="B828" t="str">
            <v>IP05250200/</v>
          </cell>
          <cell r="C828" t="str">
            <v>Poste de aco, reto, de 7m ate 12m, com engastamento da parte inferior da coluna diretamente no solo; exclusive fornecimento do poste.  Assentamento.</v>
          </cell>
          <cell r="D828" t="str">
            <v>un</v>
          </cell>
          <cell r="E828">
            <v>118.06</v>
          </cell>
        </row>
        <row r="829">
          <cell r="A829" t="str">
            <v>IP001578</v>
          </cell>
          <cell r="B829" t="str">
            <v>IP05250250/</v>
          </cell>
          <cell r="C829" t="str">
            <v>Poste de aco, reto, de 13m ate 20m, com engastamento da parte inferior da coluna diretamente no solo; exclusive fornecimento do poste.  Assentamento.</v>
          </cell>
          <cell r="D829" t="str">
            <v>un</v>
          </cell>
          <cell r="E829">
            <v>236.38</v>
          </cell>
        </row>
        <row r="830">
          <cell r="A830" t="str">
            <v>IP001579</v>
          </cell>
          <cell r="B830" t="str">
            <v>IP05250300/</v>
          </cell>
          <cell r="C830" t="str">
            <v>Poste de aco, curvo, de 1 braco, de 8m ate 12m, com engastamento da parte inferior da coluna diretamente no solo; exclusive fornecimento do poste.  Assentamento.</v>
          </cell>
          <cell r="D830" t="str">
            <v>un</v>
          </cell>
          <cell r="E830">
            <v>118.06</v>
          </cell>
        </row>
        <row r="831">
          <cell r="A831" t="str">
            <v>IP001580</v>
          </cell>
          <cell r="B831" t="str">
            <v>IP05250350/</v>
          </cell>
          <cell r="C831" t="str">
            <v>Poste de aco, curvo, de 2 bracos, de 8m ate 12m, com engastamento da parte inferior da coluna diretamente no solo; exclusive fornecimento do poste.  Assentamento.</v>
          </cell>
          <cell r="D831" t="str">
            <v>un</v>
          </cell>
          <cell r="E831">
            <v>139.44999999999999</v>
          </cell>
        </row>
        <row r="832">
          <cell r="A832" t="str">
            <v>IP003789</v>
          </cell>
          <cell r="B832" t="str">
            <v>IP05250356/</v>
          </cell>
          <cell r="C832" t="str">
            <v>Poste de aco curvo, de 2 bracos, de 10m a 12m, com flange de aco soldado na sua base, fixado por parafusos chumbadores engastados em fundacao de concreto.  Assentamento.</v>
          </cell>
          <cell r="D832" t="str">
            <v>m</v>
          </cell>
          <cell r="E832">
            <v>106.91</v>
          </cell>
        </row>
        <row r="833">
          <cell r="A833" t="str">
            <v>IP001617</v>
          </cell>
          <cell r="B833" t="str">
            <v>IP05250400/</v>
          </cell>
          <cell r="C833" t="str">
            <v>Poste de aco, curvo, conico continuo, simples, sem base, com janela de inspecao, com altura de 9m.  Fornecimento e assentamento.</v>
          </cell>
          <cell r="D833" t="str">
            <v>un</v>
          </cell>
          <cell r="E833">
            <v>624.46</v>
          </cell>
        </row>
        <row r="834">
          <cell r="A834" t="str">
            <v>IP005315</v>
          </cell>
          <cell r="B834" t="str">
            <v>IP05250500/</v>
          </cell>
          <cell r="C834" t="str">
            <v>Poste de concreto, com secao circular, com 5m de comprimento e carga nominal no topo de 100Kg, inclusive escavacao, exclusive transporte.  Fornecimento e colocacao.</v>
          </cell>
          <cell r="D834" t="str">
            <v>un</v>
          </cell>
          <cell r="E834">
            <v>163.81</v>
          </cell>
        </row>
        <row r="835">
          <cell r="A835" t="str">
            <v>IP005316</v>
          </cell>
          <cell r="B835" t="str">
            <v>IP05250550/</v>
          </cell>
          <cell r="C835" t="str">
            <v>Poste de concreto, com secao circular, com 7m de comprimento e carga nominal no topo, de 100Kg, inclusive escavacao e exclusive transporte.  Fornecimento e colocacao.</v>
          </cell>
          <cell r="D835" t="str">
            <v>un</v>
          </cell>
          <cell r="E835">
            <v>266.22000000000003</v>
          </cell>
        </row>
        <row r="836">
          <cell r="A836" t="str">
            <v>IP005317</v>
          </cell>
          <cell r="B836" t="str">
            <v>IP05250556/</v>
          </cell>
          <cell r="C836" t="str">
            <v>Poste de concreto, com secao circular, com 7m de comprimento e carga nominal no topo, de 200Kg, inclusive escavacao e exclusive transporte.  Fornecimento e colocacao.</v>
          </cell>
          <cell r="D836" t="str">
            <v>un</v>
          </cell>
          <cell r="E836">
            <v>323.52</v>
          </cell>
        </row>
        <row r="837">
          <cell r="A837" t="str">
            <v>IP001018</v>
          </cell>
          <cell r="B837" t="str">
            <v>IP05250559/</v>
          </cell>
          <cell r="C837" t="str">
            <v>Poste de concreto, com secao circular, com 7m de comprimento e carga nominal horizontal no topo, de 300Kg, inclusive escavacao exclusive transporte.  Fornecimento e colocacao.</v>
          </cell>
          <cell r="D837" t="str">
            <v>un</v>
          </cell>
          <cell r="E837">
            <v>381.29</v>
          </cell>
        </row>
        <row r="838">
          <cell r="A838" t="str">
            <v>IP001570</v>
          </cell>
          <cell r="B838" t="str">
            <v>IP05250600/</v>
          </cell>
          <cell r="C838" t="str">
            <v>Poste de concreto, circular reto de 9m, com cabeca de concreto; exclusive fornecimento do poste e da cabeca.  Assentamento.</v>
          </cell>
          <cell r="D838" t="str">
            <v>un</v>
          </cell>
          <cell r="E838">
            <v>121.46</v>
          </cell>
        </row>
        <row r="839">
          <cell r="A839" t="str">
            <v>IP001571</v>
          </cell>
          <cell r="B839" t="str">
            <v>IP05250650/</v>
          </cell>
          <cell r="C839" t="str">
            <v>Poste de concreto, circular reto de 11m, com cabeca de concreto; exclusive fornecimento do poste e da cabeca.  Assentamento.</v>
          </cell>
          <cell r="D839" t="str">
            <v>un</v>
          </cell>
          <cell r="E839">
            <v>132.16</v>
          </cell>
        </row>
        <row r="840">
          <cell r="A840" t="str">
            <v>IP001572</v>
          </cell>
          <cell r="B840" t="str">
            <v>IP05250700/</v>
          </cell>
          <cell r="C840" t="str">
            <v>Poste de concreto, circular reto de 12m, com cabeca de concreto; exclusive fornecimento do poste e da cabeca.  Assentamento.</v>
          </cell>
          <cell r="D840" t="str">
            <v>un</v>
          </cell>
          <cell r="E840">
            <v>154.09</v>
          </cell>
        </row>
        <row r="841">
          <cell r="A841" t="str">
            <v>IP001573</v>
          </cell>
          <cell r="B841" t="str">
            <v>IP05250750/</v>
          </cell>
          <cell r="C841" t="str">
            <v>Poste de concreto, circular reto de 13m, com cabeca de concreto; exclusive fornecimento do poste e da cabeca.  Assentamento.</v>
          </cell>
          <cell r="D841" t="str">
            <v>un</v>
          </cell>
          <cell r="E841">
            <v>188.45</v>
          </cell>
        </row>
        <row r="842">
          <cell r="A842" t="str">
            <v>IP001574</v>
          </cell>
          <cell r="B842" t="str">
            <v>IP05250800/</v>
          </cell>
          <cell r="C842" t="str">
            <v>Poste de concreto, circular reto de 17m, com cabeca de concreto; exclusive fornecimento do poste e da cabeca.  Assentamento.</v>
          </cell>
          <cell r="D842" t="str">
            <v>un</v>
          </cell>
          <cell r="E842">
            <v>250.92</v>
          </cell>
        </row>
        <row r="843">
          <cell r="A843" t="str">
            <v>IP001575</v>
          </cell>
          <cell r="B843" t="str">
            <v>IP05250950/</v>
          </cell>
          <cell r="C843" t="str">
            <v>Poste de madeira circular de 7m a 11m, exclusive fornecimento do poste.  Assentamento.</v>
          </cell>
          <cell r="D843" t="str">
            <v>un</v>
          </cell>
          <cell r="E843">
            <v>94.74</v>
          </cell>
        </row>
        <row r="844">
          <cell r="A844" t="str">
            <v>IP010275</v>
          </cell>
          <cell r="B844" t="str">
            <v>IP05250956/</v>
          </cell>
          <cell r="C844" t="str">
            <v>Poste de madeira, reto, com secao cicurlar, altura de 9m, tipo medio.  Fornecimento e colocacao, inclusive escavacao e reaterro.</v>
          </cell>
          <cell r="D844" t="str">
            <v>un</v>
          </cell>
          <cell r="E844">
            <v>276.54000000000002</v>
          </cell>
        </row>
        <row r="845">
          <cell r="A845" t="str">
            <v>IP001583</v>
          </cell>
          <cell r="B845" t="str">
            <v>IP05300200/</v>
          </cell>
          <cell r="C845" t="str">
            <v>Poste de aco, reto, de 4,50m a 6m, com flange de aco soldado na base, fixado por parafusos chumbadores engastados em fundacao de concreto, exclusive fundacao e fornecimento do poste.  Assentamento.</v>
          </cell>
          <cell r="D845" t="str">
            <v>un</v>
          </cell>
          <cell r="E845">
            <v>53.46</v>
          </cell>
        </row>
        <row r="846">
          <cell r="A846" t="str">
            <v>IP001584</v>
          </cell>
          <cell r="B846" t="str">
            <v>IP05300250/</v>
          </cell>
          <cell r="C846" t="str">
            <v>Poste de aco, reto, de 7m a 11m, com flange de aco soldado na sua base, fixado por parafusos chumbadores engastados em fundacao de concreto, exclusive fundacao e fornecimento do poste.  Assentamento.</v>
          </cell>
          <cell r="D846" t="str">
            <v>un</v>
          </cell>
          <cell r="E846">
            <v>80.19</v>
          </cell>
        </row>
        <row r="847">
          <cell r="A847" t="str">
            <v>IP001585</v>
          </cell>
          <cell r="B847" t="str">
            <v>IP05300300/</v>
          </cell>
          <cell r="C847" t="str">
            <v>Poste de aco, reto, de 12m a 20m, com flange de aco soldado na sua base, fixado por parafusos chumbadores engastados em fundacao de concreto, exclusive fundacao e fornecimento do poste.  Assentamento.</v>
          </cell>
          <cell r="D847" t="str">
            <v>un</v>
          </cell>
          <cell r="E847">
            <v>106.91</v>
          </cell>
        </row>
        <row r="848">
          <cell r="A848" t="str">
            <v>IP001586</v>
          </cell>
          <cell r="B848" t="str">
            <v>IP05300500/</v>
          </cell>
          <cell r="C848" t="str">
            <v>Poste de aco, curvo, de 1 braco, de 8m a 9m, com flange de aco soldado na sua base, fixado por parafusos chumbadores engastados em fundacao de concreto, exclusive fundacao e poste.</v>
          </cell>
          <cell r="D848" t="str">
            <v>un</v>
          </cell>
          <cell r="E848">
            <v>53.46</v>
          </cell>
        </row>
        <row r="849">
          <cell r="A849" t="str">
            <v>IP001588</v>
          </cell>
          <cell r="B849" t="str">
            <v>IP05300506/</v>
          </cell>
          <cell r="C849" t="str">
            <v>Poste de aco, curvo, de 2 bracos, de 8m a 9m, com flange de aco soldado na sua base, fixado por parafusos chumbadores engastados em fundacao de concreto, exclusive fundacao e poste.  Assentamento.</v>
          </cell>
          <cell r="D849" t="str">
            <v>un</v>
          </cell>
          <cell r="E849">
            <v>64.150000000000006</v>
          </cell>
        </row>
        <row r="850">
          <cell r="A850" t="str">
            <v>IP001685</v>
          </cell>
          <cell r="B850" t="str">
            <v>IP15100100/</v>
          </cell>
          <cell r="C850" t="str">
            <v>Rede de alta tensao (AT), aerea, com 2 condutores de aluminio; exclusive fornecimento dos condutores (lance).  Instalacao.</v>
          </cell>
          <cell r="D850" t="str">
            <v>un</v>
          </cell>
          <cell r="E850">
            <v>42.77</v>
          </cell>
        </row>
        <row r="851">
          <cell r="A851" t="str">
            <v>IP001686</v>
          </cell>
          <cell r="B851" t="str">
            <v>IP15100150/</v>
          </cell>
          <cell r="C851" t="str">
            <v>Rede de alta tensao (AT), aerea, com 2 condutores de cobre, exclusive fornecimento dos condutores.  Instalacao.</v>
          </cell>
          <cell r="D851" t="str">
            <v>un</v>
          </cell>
          <cell r="E851">
            <v>37.42</v>
          </cell>
        </row>
        <row r="852">
          <cell r="A852" t="str">
            <v>IP001687</v>
          </cell>
          <cell r="B852" t="str">
            <v>IP15100200/</v>
          </cell>
          <cell r="C852" t="str">
            <v>Rede de alta tensao (AT), aerea, com 3 condutores de aluminio; exclusive fornecimento dos condutores.  Instalacao.</v>
          </cell>
          <cell r="D852" t="str">
            <v>un</v>
          </cell>
          <cell r="E852">
            <v>64.150000000000006</v>
          </cell>
        </row>
        <row r="853">
          <cell r="A853" t="str">
            <v>IP001688</v>
          </cell>
          <cell r="B853" t="str">
            <v>IP15100250/</v>
          </cell>
          <cell r="C853" t="str">
            <v>Rede de alta tensao (AT), aerea, com 3 condutores de cobre, exclusive fornecimento dos condutores.  Instalacao.</v>
          </cell>
          <cell r="D853" t="str">
            <v>un</v>
          </cell>
          <cell r="E853">
            <v>53.46</v>
          </cell>
        </row>
        <row r="854">
          <cell r="A854" t="str">
            <v>IP010403</v>
          </cell>
          <cell r="B854" t="str">
            <v>IP15150050/</v>
          </cell>
          <cell r="C854" t="str">
            <v>Isolador de baixa tensao (BT), tipo carretel, na cor marrom, medindo (72x72)mm.  Fornecimento.</v>
          </cell>
          <cell r="D854" t="str">
            <v>un</v>
          </cell>
          <cell r="E854">
            <v>1.47</v>
          </cell>
        </row>
        <row r="855">
          <cell r="A855" t="str">
            <v>IP007936</v>
          </cell>
          <cell r="B855" t="str">
            <v>IP15150100/</v>
          </cell>
          <cell r="C855" t="str">
            <v>Isolador tipo pino, 13,8Kv.  Fornecimento.</v>
          </cell>
          <cell r="D855" t="str">
            <v>un</v>
          </cell>
          <cell r="E855">
            <v>6.95</v>
          </cell>
        </row>
        <row r="856">
          <cell r="A856" t="str">
            <v>IP008157</v>
          </cell>
          <cell r="B856" t="str">
            <v>IP15200050/</v>
          </cell>
          <cell r="C856" t="str">
            <v>Mufla, 12/20Kv, referencia terminal modular TM, Pirelli ou similar.  Fornecimento e instalacao.</v>
          </cell>
          <cell r="D856" t="str">
            <v>un</v>
          </cell>
          <cell r="E856">
            <v>166.47</v>
          </cell>
        </row>
        <row r="857">
          <cell r="A857" t="str">
            <v>IP003937</v>
          </cell>
          <cell r="B857" t="str">
            <v>IP15200100/</v>
          </cell>
          <cell r="C857" t="str">
            <v>Mufla terminal para cabo singelo 50mm2, 15Kv, inclusive bracadeira para fixacao.  Fornecimento e assentamento.</v>
          </cell>
          <cell r="D857" t="str">
            <v>un</v>
          </cell>
          <cell r="E857">
            <v>274.49</v>
          </cell>
        </row>
        <row r="858">
          <cell r="A858" t="str">
            <v>IP006232</v>
          </cell>
          <cell r="B858" t="str">
            <v>IP15250100/</v>
          </cell>
          <cell r="C858" t="str">
            <v>Cabo de cobre nu, secao de 16mm2.  Fornecimento.</v>
          </cell>
          <cell r="D858" t="str">
            <v>Kg</v>
          </cell>
          <cell r="E858">
            <v>15.85</v>
          </cell>
        </row>
        <row r="859">
          <cell r="A859" t="str">
            <v>IP008187</v>
          </cell>
          <cell r="B859" t="str">
            <v>IP15250109/</v>
          </cell>
          <cell r="C859" t="str">
            <v>Cabo de cobre nu, secao de 25mm2.  Fornecimento.</v>
          </cell>
          <cell r="D859" t="str">
            <v>Kg</v>
          </cell>
          <cell r="E859">
            <v>15.96</v>
          </cell>
        </row>
        <row r="860">
          <cell r="A860" t="str">
            <v>IP007942</v>
          </cell>
          <cell r="B860" t="str">
            <v>IP15250112/</v>
          </cell>
          <cell r="C860" t="str">
            <v>Cabo de cobre nu, secao de 35mm2.  Fornecimento.</v>
          </cell>
          <cell r="D860" t="str">
            <v>Kg</v>
          </cell>
          <cell r="E860">
            <v>16.260000000000002</v>
          </cell>
        </row>
        <row r="861">
          <cell r="A861" t="str">
            <v>IP008067</v>
          </cell>
          <cell r="B861" t="str">
            <v>IP15300050/</v>
          </cell>
          <cell r="C861" t="str">
            <v>Cabo de cobre, 750V, secao de 1,5mm2.  Fornecimento.</v>
          </cell>
          <cell r="D861" t="str">
            <v>m</v>
          </cell>
          <cell r="E861">
            <v>0.31</v>
          </cell>
        </row>
        <row r="862">
          <cell r="A862" t="str">
            <v>IP008052</v>
          </cell>
          <cell r="B862" t="str">
            <v>IP15300053/</v>
          </cell>
          <cell r="C862" t="str">
            <v>Cabo de cobre flexivel, 750V, secao de 2x1,5mm2, PVC/ 70oC.  Fornecimento.</v>
          </cell>
          <cell r="D862" t="str">
            <v>m</v>
          </cell>
          <cell r="E862">
            <v>1.18</v>
          </cell>
        </row>
        <row r="863">
          <cell r="A863" t="str">
            <v>IP006234</v>
          </cell>
          <cell r="B863" t="str">
            <v>IP15300059/</v>
          </cell>
          <cell r="C863" t="str">
            <v>Cabo de cobre flexivel, 750V, secao de 3x1,5mm2, PVC/ 70oC, classe 4.  Fornecimento.</v>
          </cell>
          <cell r="D863" t="str">
            <v>m</v>
          </cell>
          <cell r="E863">
            <v>1.35</v>
          </cell>
        </row>
        <row r="864">
          <cell r="A864" t="str">
            <v>IP008845</v>
          </cell>
          <cell r="B864" t="str">
            <v>IP15300062/</v>
          </cell>
          <cell r="C864" t="str">
            <v>Cabo de cobre flexivel, 750V, secao de 3x1,5mm2, PVC/ 70oC, classe 4.  Fornecimento e colocacao.</v>
          </cell>
          <cell r="D864" t="str">
            <v>un</v>
          </cell>
          <cell r="E864">
            <v>5.14</v>
          </cell>
        </row>
        <row r="865">
          <cell r="A865" t="str">
            <v>IP007943</v>
          </cell>
          <cell r="B865" t="str">
            <v>IP15300106/</v>
          </cell>
          <cell r="C865" t="str">
            <v>Cabo de cobre flexivel, 750V, secao de 3x2,5mm2, PVC/70oC.  Fornecimento</v>
          </cell>
          <cell r="D865" t="str">
            <v>m</v>
          </cell>
          <cell r="E865">
            <v>2.17</v>
          </cell>
        </row>
        <row r="866">
          <cell r="A866" t="str">
            <v>IP007250</v>
          </cell>
          <cell r="B866" t="str">
            <v>IP15300153/</v>
          </cell>
          <cell r="C866" t="str">
            <v>Cabo de cobre flexivel, 750V, secao de 2x4mm2, PVC/ 70oC, classe4.  Fornecimento.</v>
          </cell>
          <cell r="D866" t="str">
            <v>m</v>
          </cell>
          <cell r="E866">
            <v>2.7</v>
          </cell>
        </row>
        <row r="867">
          <cell r="A867" t="str">
            <v>IP008966</v>
          </cell>
          <cell r="B867" t="str">
            <v>IP15300156/</v>
          </cell>
          <cell r="C867" t="str">
            <v>Cabo de cobre flexivel, 750V, secao de 3x4mm2, PVC/ 70oC.  Fornecimento.</v>
          </cell>
          <cell r="D867" t="str">
            <v>m</v>
          </cell>
          <cell r="E867">
            <v>3.73</v>
          </cell>
        </row>
        <row r="868">
          <cell r="A868" t="str">
            <v>IP008965</v>
          </cell>
          <cell r="B868" t="str">
            <v>IP15300159/</v>
          </cell>
          <cell r="C868" t="str">
            <v>Cabo de cobre flexivel, 750V, secao de 4x4mm2, PVC/ 70oC.  Fornecimento.</v>
          </cell>
          <cell r="D868" t="str">
            <v>m</v>
          </cell>
          <cell r="E868">
            <v>4.2300000000000004</v>
          </cell>
        </row>
        <row r="869">
          <cell r="A869" t="str">
            <v>IP007348</v>
          </cell>
          <cell r="B869" t="str">
            <v>IP15300206/</v>
          </cell>
          <cell r="C869" t="str">
            <v>Cabo de cobre flexivel, 750V, secao de 3x6mm2, PVC/ 70oC.  Fornecimento.</v>
          </cell>
          <cell r="D869" t="str">
            <v>m</v>
          </cell>
          <cell r="E869">
            <v>4.63</v>
          </cell>
        </row>
        <row r="870">
          <cell r="A870" t="str">
            <v>IP009091</v>
          </cell>
          <cell r="B870" t="str">
            <v>IP15300253/</v>
          </cell>
          <cell r="C870" t="str">
            <v>Cabo de cobre flexivel, 750V, secao de 2x10mm2, PVC/ 70oC.  Fornecimento.</v>
          </cell>
          <cell r="D870" t="str">
            <v>m</v>
          </cell>
          <cell r="E870">
            <v>6.11</v>
          </cell>
        </row>
        <row r="871">
          <cell r="A871" t="str">
            <v>IP008431</v>
          </cell>
          <cell r="B871" t="str">
            <v>IP15300256/</v>
          </cell>
          <cell r="C871" t="str">
            <v>Cabo de cobre, flexivel, 750V, secao de 3x10mm2, PVC/ 70oC.  Fornecimento.</v>
          </cell>
          <cell r="D871" t="str">
            <v>m</v>
          </cell>
          <cell r="E871">
            <v>8.0299999999999994</v>
          </cell>
        </row>
        <row r="872">
          <cell r="A872" t="str">
            <v>IP008978</v>
          </cell>
          <cell r="B872" t="str">
            <v>IP15300259/</v>
          </cell>
          <cell r="C872" t="str">
            <v>Cabo de cobre flexivel, 750V, secao de 4x10mm2, PVC/ 70oC.  Fornecimento.</v>
          </cell>
          <cell r="D872" t="str">
            <v>m</v>
          </cell>
          <cell r="E872">
            <v>10.23</v>
          </cell>
        </row>
        <row r="873">
          <cell r="A873" t="str">
            <v>IP008786</v>
          </cell>
          <cell r="B873" t="str">
            <v>IP15300300/</v>
          </cell>
          <cell r="C873" t="str">
            <v>Cabo de cobre flexivel, 750V/70o, secao de 16mm2.  Fornecimento.</v>
          </cell>
          <cell r="D873" t="str">
            <v>m</v>
          </cell>
          <cell r="E873">
            <v>2.96</v>
          </cell>
        </row>
        <row r="874">
          <cell r="A874" t="str">
            <v>IP009092</v>
          </cell>
          <cell r="B874" t="str">
            <v>IP15300309/</v>
          </cell>
          <cell r="C874" t="str">
            <v>Cabo de cobre flexivel, 750V, secao de 3x16mm2, PVC/ 70oC.  Fornecimento.</v>
          </cell>
          <cell r="D874" t="str">
            <v>m</v>
          </cell>
          <cell r="E874">
            <v>13.65</v>
          </cell>
        </row>
        <row r="875">
          <cell r="A875" t="str">
            <v>IP008973</v>
          </cell>
          <cell r="B875" t="str">
            <v>IP15350300/</v>
          </cell>
          <cell r="C875" t="str">
            <v>Cabo de cobre rigido, 1Kv, 6mm2, PVC/ 70oC.  Fornecimento.</v>
          </cell>
          <cell r="D875" t="str">
            <v>m</v>
          </cell>
          <cell r="E875">
            <v>1.36</v>
          </cell>
        </row>
        <row r="876">
          <cell r="A876" t="str">
            <v>IP008078</v>
          </cell>
          <cell r="B876" t="str">
            <v>IP15350303/</v>
          </cell>
          <cell r="C876" t="str">
            <v>Cabo de cobre, 750V, secao de 2x6mm2, PVC/ 70oC.  Fornecimento.</v>
          </cell>
          <cell r="D876" t="str">
            <v>m</v>
          </cell>
          <cell r="E876">
            <v>3.81</v>
          </cell>
        </row>
        <row r="877">
          <cell r="A877" t="str">
            <v>IP009090</v>
          </cell>
          <cell r="B877" t="str">
            <v>IP15350350/</v>
          </cell>
          <cell r="C877" t="str">
            <v>Cabo de cobre rigido, secao de 10mm2, 1Kv, isolado XLPE.  Fornecimento.</v>
          </cell>
          <cell r="D877" t="str">
            <v>m</v>
          </cell>
          <cell r="E877">
            <v>2.34</v>
          </cell>
        </row>
        <row r="878">
          <cell r="A878" t="str">
            <v>IP008972</v>
          </cell>
          <cell r="B878" t="str">
            <v>IP15350400/</v>
          </cell>
          <cell r="C878" t="str">
            <v>Cabo de cobre, 1Kv, 16mm2, PVC/ 70oC.  Fornecimento.</v>
          </cell>
          <cell r="D878" t="str">
            <v>m</v>
          </cell>
          <cell r="E878">
            <v>2.94</v>
          </cell>
        </row>
        <row r="879">
          <cell r="A879" t="str">
            <v>IP008975</v>
          </cell>
          <cell r="B879" t="str">
            <v>IP15350450/</v>
          </cell>
          <cell r="C879" t="str">
            <v>Cabo de cobre rigido, 1Kv, 25mm2, PVC/ 70oC.  Fornecimento.</v>
          </cell>
          <cell r="D879" t="str">
            <v>m</v>
          </cell>
          <cell r="E879">
            <v>5.14</v>
          </cell>
        </row>
        <row r="880">
          <cell r="A880" t="str">
            <v>IP007347</v>
          </cell>
          <cell r="B880" t="str">
            <v>IP15350456/</v>
          </cell>
          <cell r="C880" t="str">
            <v>Cabo de cobre rigido, secao de 25mm2, 1Kv, isolado XLPE.  Fornecimento.</v>
          </cell>
          <cell r="D880" t="str">
            <v>m</v>
          </cell>
          <cell r="E880">
            <v>4.4400000000000004</v>
          </cell>
        </row>
        <row r="881">
          <cell r="A881" t="str">
            <v>IP006356</v>
          </cell>
          <cell r="B881" t="str">
            <v>IP15350459/</v>
          </cell>
          <cell r="C881" t="str">
            <v>Cabo de cobre rigido, 25mm2, 8,7 a 15Kv, isolado EPR/XLPE.  Fornecimento.</v>
          </cell>
          <cell r="D881" t="str">
            <v>m</v>
          </cell>
          <cell r="E881">
            <v>14.61</v>
          </cell>
        </row>
        <row r="882">
          <cell r="A882" t="str">
            <v>IP008432</v>
          </cell>
          <cell r="B882" t="str">
            <v>IP15350500/</v>
          </cell>
          <cell r="C882" t="str">
            <v>Cabo de cobre rigido, 1Kv, 35mm2, PVC/ 70oC.  Fornecimento.</v>
          </cell>
          <cell r="D882" t="str">
            <v>m</v>
          </cell>
          <cell r="E882">
            <v>6.68</v>
          </cell>
        </row>
        <row r="883">
          <cell r="A883" t="str">
            <v>IP008974</v>
          </cell>
          <cell r="B883" t="str">
            <v>IP15350550/</v>
          </cell>
          <cell r="C883" t="str">
            <v>Cabo de cobre rigido, 1Kv, 50mm2, PVC/ 70oC.  Fornecimento.</v>
          </cell>
          <cell r="D883" t="str">
            <v>m</v>
          </cell>
          <cell r="E883">
            <v>9.36</v>
          </cell>
        </row>
        <row r="884">
          <cell r="A884" t="str">
            <v>IP008064</v>
          </cell>
          <cell r="B884" t="str">
            <v>IP15350556/</v>
          </cell>
          <cell r="C884" t="str">
            <v>Cabo de cobre rigido, secao de 50mm2, 1Kv, isolado XLPE.  Fornecimento.</v>
          </cell>
          <cell r="D884" t="str">
            <v>m</v>
          </cell>
          <cell r="E884">
            <v>29.42</v>
          </cell>
        </row>
        <row r="885">
          <cell r="A885" t="str">
            <v>IP006444</v>
          </cell>
          <cell r="B885" t="str">
            <v>IP15350562/</v>
          </cell>
          <cell r="C885" t="str">
            <v>Cabo de cobre rigido, secao de 3x1x50mm2, triplexado, 20Kv, isolado EPR/XLPE.  Fornecimento.</v>
          </cell>
          <cell r="D885" t="str">
            <v>m</v>
          </cell>
          <cell r="E885">
            <v>85.19</v>
          </cell>
        </row>
        <row r="886">
          <cell r="A886" t="str">
            <v>IP008111</v>
          </cell>
          <cell r="B886" t="str">
            <v>IP15350600/</v>
          </cell>
          <cell r="C886" t="str">
            <v>Cabo de cobre rigido, secao de 70mm2, 1Kv, isolado XLPE.  Fornecimento.</v>
          </cell>
          <cell r="D886" t="str">
            <v>m</v>
          </cell>
          <cell r="E886">
            <v>22.63</v>
          </cell>
        </row>
        <row r="887">
          <cell r="A887" t="str">
            <v>IP009085</v>
          </cell>
          <cell r="B887" t="str">
            <v>IP15400050A</v>
          </cell>
          <cell r="C887" t="str">
            <v>Cabo de aluminio nu, 2AWG, sem alma de aco (CA).  Fornecimento.</v>
          </cell>
          <cell r="D887" t="str">
            <v>Kg</v>
          </cell>
          <cell r="E887">
            <v>1.27</v>
          </cell>
        </row>
        <row r="888">
          <cell r="A888" t="str">
            <v>IP008779</v>
          </cell>
          <cell r="B888" t="str">
            <v>IP15400100/</v>
          </cell>
          <cell r="C888" t="str">
            <v>Cabo de aluminio, 1Kv, 2AWG, PVC/ 70oC.  Fornecimento.</v>
          </cell>
          <cell r="D888" t="str">
            <v>m</v>
          </cell>
          <cell r="E888" t="e">
            <v>#N/A</v>
          </cell>
        </row>
        <row r="889">
          <cell r="A889" t="str">
            <v>IP008877</v>
          </cell>
          <cell r="B889" t="str">
            <v>IP15400150/</v>
          </cell>
          <cell r="C889" t="str">
            <v>Cabo de aluminio WPP 2AWG.  Fornecimento.</v>
          </cell>
          <cell r="D889" t="str">
            <v>m</v>
          </cell>
          <cell r="E889">
            <v>1.49</v>
          </cell>
        </row>
        <row r="890">
          <cell r="A890" t="str">
            <v>IP008798</v>
          </cell>
          <cell r="B890" t="str">
            <v>IP15400200A</v>
          </cell>
          <cell r="C890" t="str">
            <v>Cabo de aluminio nu, 1/0AWG, com alma de aco (CAA).  Fornecimento.</v>
          </cell>
          <cell r="D890" t="str">
            <v>Kg</v>
          </cell>
          <cell r="E890">
            <v>2.65</v>
          </cell>
        </row>
        <row r="891">
          <cell r="A891" t="str">
            <v>IP010656</v>
          </cell>
          <cell r="B891" t="str">
            <v>IP15400250/</v>
          </cell>
          <cell r="C891" t="str">
            <v>Cabo de aluminio 1Kv, 1/0AWG, XLPE.  Fornecimento.</v>
          </cell>
          <cell r="D891" t="str">
            <v>m</v>
          </cell>
          <cell r="E891">
            <v>3.44</v>
          </cell>
        </row>
        <row r="892">
          <cell r="A892" t="str">
            <v>IP010655</v>
          </cell>
          <cell r="B892" t="str">
            <v>IP15400300/</v>
          </cell>
          <cell r="C892" t="str">
            <v>Cabo de aluminio WPP, 1Kv, 1/0AWG.  Fornecimento.</v>
          </cell>
          <cell r="D892" t="str">
            <v>m</v>
          </cell>
          <cell r="E892">
            <v>2.95</v>
          </cell>
        </row>
        <row r="893">
          <cell r="A893" t="str">
            <v>IP008844</v>
          </cell>
          <cell r="B893" t="str">
            <v>IP15400500/</v>
          </cell>
          <cell r="C893" t="str">
            <v>Cabo singelo de aluminio, 750V, antichama de 35mm2, isolamento e capa de PVC/ 70oC.  Fornecimento e colocacao.</v>
          </cell>
          <cell r="D893" t="str">
            <v>un</v>
          </cell>
          <cell r="E893" t="e">
            <v>#N/A</v>
          </cell>
        </row>
        <row r="894">
          <cell r="A894" t="str">
            <v>IP008846</v>
          </cell>
          <cell r="B894" t="str">
            <v>IP15400506/</v>
          </cell>
          <cell r="C894" t="str">
            <v>Cabo de aluminio simples com cobertura de PVC (WPP), 35mm2.  Fornecimento e colocacao.</v>
          </cell>
          <cell r="D894" t="str">
            <v>un</v>
          </cell>
          <cell r="E894" t="e">
            <v>#N/A</v>
          </cell>
        </row>
        <row r="895">
          <cell r="A895" t="str">
            <v>IP008785</v>
          </cell>
          <cell r="B895" t="str">
            <v>IP15400512/</v>
          </cell>
          <cell r="C895" t="str">
            <v>Cabo de aluminio, 1Kv, 35mm2, XLPE.  Fornecimento.</v>
          </cell>
          <cell r="D895" t="str">
            <v>m</v>
          </cell>
          <cell r="E895">
            <v>1.99</v>
          </cell>
        </row>
        <row r="896">
          <cell r="A896" t="str">
            <v>IP001713</v>
          </cell>
          <cell r="B896" t="str">
            <v>IP15450050/</v>
          </cell>
          <cell r="C896" t="str">
            <v>Colocacao e fornecimento de arame de ferro galvanizado, secao de 2mm2 (12AWG), embuchado com papel, em linha de dutos; exclusive dutos.</v>
          </cell>
          <cell r="D896" t="str">
            <v>m</v>
          </cell>
          <cell r="E896">
            <v>0.71</v>
          </cell>
        </row>
        <row r="897">
          <cell r="A897" t="str">
            <v>IP001708</v>
          </cell>
          <cell r="B897" t="str">
            <v>IP15450100/</v>
          </cell>
          <cell r="C897" t="str">
            <v>Colocacao de 1 condutor singelo em linha de dutos; exclusive fornecimento de condutor e dos dutos.</v>
          </cell>
          <cell r="D897" t="str">
            <v>m</v>
          </cell>
          <cell r="E897">
            <v>1.07</v>
          </cell>
        </row>
        <row r="898">
          <cell r="A898" t="str">
            <v>IP001709</v>
          </cell>
          <cell r="B898" t="str">
            <v>IP15450106/</v>
          </cell>
          <cell r="C898" t="str">
            <v>Colocacao de 3 condutores singelos em linha de dutos; exclusive fornecimento de condutor e dos dutos.</v>
          </cell>
          <cell r="D898" t="str">
            <v>m</v>
          </cell>
          <cell r="E898">
            <v>1.61</v>
          </cell>
        </row>
        <row r="899">
          <cell r="A899" t="str">
            <v>IP001710</v>
          </cell>
          <cell r="B899" t="str">
            <v>IP15450109/</v>
          </cell>
          <cell r="C899" t="str">
            <v>Colocacao de 4 condutores singelos em linha de dutos; exclusive fornecimento de condutor e dos dutos.</v>
          </cell>
          <cell r="D899" t="str">
            <v>m</v>
          </cell>
          <cell r="E899">
            <v>2.14</v>
          </cell>
        </row>
        <row r="900">
          <cell r="A900" t="str">
            <v>IP003788</v>
          </cell>
          <cell r="B900" t="str">
            <v>IP15450112/</v>
          </cell>
          <cell r="C900" t="str">
            <v>Colocacao de 5 condutores singelos em linha de dutos; exclusive fornecimento do condutor e dos dutos.</v>
          </cell>
          <cell r="D900" t="str">
            <v>m</v>
          </cell>
          <cell r="E900">
            <v>2.68</v>
          </cell>
        </row>
        <row r="901">
          <cell r="A901" t="str">
            <v>IP001711</v>
          </cell>
          <cell r="B901" t="str">
            <v>IP15450200/</v>
          </cell>
          <cell r="C901" t="str">
            <v>Colocacao de 1 cabo bifasico, em linha de dutos; exclusive fornecimento dos cabos e dos dutos.</v>
          </cell>
          <cell r="D901" t="str">
            <v>m</v>
          </cell>
          <cell r="E901">
            <v>1.61</v>
          </cell>
        </row>
        <row r="902">
          <cell r="A902" t="str">
            <v>IP001712</v>
          </cell>
          <cell r="B902" t="str">
            <v>IP15450300/</v>
          </cell>
          <cell r="C902" t="str">
            <v>Colocacao de 1 cabo trifasico, em linha de dutos; exclusive fornecimento dos cabos e dos dutos.</v>
          </cell>
          <cell r="D902" t="str">
            <v>m</v>
          </cell>
          <cell r="E902">
            <v>1.61</v>
          </cell>
        </row>
        <row r="903">
          <cell r="A903" t="str">
            <v>IP009264</v>
          </cell>
          <cell r="B903" t="str">
            <v>IP15500100/</v>
          </cell>
          <cell r="C903" t="str">
            <v>Anilha de nylon para identificacao de condutor XLPE de 25 a 35mm2.  Fornecimento.</v>
          </cell>
          <cell r="D903" t="str">
            <v>un</v>
          </cell>
          <cell r="E903">
            <v>0.02</v>
          </cell>
        </row>
        <row r="904">
          <cell r="A904" t="str">
            <v>IP009265</v>
          </cell>
          <cell r="B904" t="str">
            <v>IP15500150/</v>
          </cell>
          <cell r="C904" t="str">
            <v>Anilha de nylon para identificacao de condutor XLPE de 50 a 70mm2.  Fornecimento.</v>
          </cell>
          <cell r="D904" t="str">
            <v>un</v>
          </cell>
          <cell r="E904">
            <v>0.03</v>
          </cell>
        </row>
        <row r="905">
          <cell r="A905" t="str">
            <v>IP007930</v>
          </cell>
          <cell r="B905" t="str">
            <v>IP15550050/</v>
          </cell>
          <cell r="C905" t="str">
            <v>Transformador de distribuicao monofasico, para iluminacao publica, para poste, 60Hz, 250/125V, de 10Kva.  Fornecimento.</v>
          </cell>
          <cell r="D905" t="str">
            <v>un</v>
          </cell>
          <cell r="E905">
            <v>1245.19</v>
          </cell>
        </row>
        <row r="906">
          <cell r="A906" t="str">
            <v>IP010409</v>
          </cell>
          <cell r="B906" t="str">
            <v>IP15550100/</v>
          </cell>
          <cell r="C906" t="str">
            <v>Transformador de distribuicao monofasico, de 25Kva, 60HZ, tensao secundaria de 250/125V.  Fornecimento.</v>
          </cell>
          <cell r="D906" t="str">
            <v>un</v>
          </cell>
          <cell r="E906">
            <v>1946.1</v>
          </cell>
        </row>
        <row r="907">
          <cell r="A907" t="str">
            <v>IP010408</v>
          </cell>
          <cell r="B907" t="str">
            <v>IP15550150/</v>
          </cell>
          <cell r="C907" t="str">
            <v>Transformador de distribuicao trifasico, de 30Kva, 60HZ, tensao secundaria de 220/127V.  Fornecimento.</v>
          </cell>
          <cell r="D907" t="str">
            <v>un</v>
          </cell>
          <cell r="E907">
            <v>2643.91</v>
          </cell>
        </row>
        <row r="908">
          <cell r="A908" t="str">
            <v>IP010407</v>
          </cell>
          <cell r="B908" t="str">
            <v>IP15550300/</v>
          </cell>
          <cell r="C908" t="str">
            <v>Transformador de distribuicao trifasico, de 45Kva, 60HZ, tensao secundaria de 220/127V.  Fornecimento.</v>
          </cell>
          <cell r="D908" t="str">
            <v>un</v>
          </cell>
          <cell r="E908">
            <v>2913.53</v>
          </cell>
        </row>
        <row r="909">
          <cell r="A909" t="str">
            <v>IP010406</v>
          </cell>
          <cell r="B909" t="str">
            <v>IP15550350/</v>
          </cell>
          <cell r="C909" t="str">
            <v>Transformador de distribuicao trifasico, de 75Kva, 60HZ, tensao secundaria de 220/127V.  Fornecimento.</v>
          </cell>
          <cell r="D909" t="str">
            <v>un</v>
          </cell>
          <cell r="E909">
            <v>4547.6499999999996</v>
          </cell>
        </row>
        <row r="910">
          <cell r="A910" t="str">
            <v>IP008971</v>
          </cell>
          <cell r="B910" t="str">
            <v>IP15550400/</v>
          </cell>
          <cell r="C910" t="str">
            <v>Transformador de distribuicao trifasico, de 75Kva, tensao primaria de 13,2Kv, tensao secundaria de 380/220V.  Fornecimento.</v>
          </cell>
          <cell r="D910" t="str">
            <v>un</v>
          </cell>
          <cell r="E910">
            <v>4499.8999999999996</v>
          </cell>
        </row>
        <row r="911">
          <cell r="A911" t="str">
            <v>IP013196</v>
          </cell>
          <cell r="B911" t="str">
            <v>IP50100250/</v>
          </cell>
          <cell r="C911" t="str">
            <v>Luminaria decorativa LDRJ-16, para lampada multivapor metalico de 70/100/150W, para instalacao em piso, receptaculo E-27, conforme desenho A4-1904-PD EM-RIOLUZ  no 23.  Fornecimento.</v>
          </cell>
          <cell r="D911" t="str">
            <v>un</v>
          </cell>
          <cell r="E911">
            <v>287.7</v>
          </cell>
        </row>
        <row r="912">
          <cell r="A912" t="str">
            <v>IP010250</v>
          </cell>
          <cell r="B912" t="str">
            <v>IP50150050/</v>
          </cell>
          <cell r="C912" t="str">
            <v xml:space="preserve">Projetor PRJ-15, modelo 7, com lampada multivapor metalico 70W, com equipamento auxiliar integrado MVM 70W/220V, em liga de aluminio injetado, visor de vidro plano incolor temperado e resistente a impactos e choque termico, refletor em aluminio estampado </v>
          </cell>
          <cell r="D912" t="str">
            <v>un</v>
          </cell>
          <cell r="E912">
            <v>346</v>
          </cell>
        </row>
        <row r="913">
          <cell r="A913" t="str">
            <v>IP016023</v>
          </cell>
          <cell r="B913" t="str">
            <v>IP50150150/</v>
          </cell>
          <cell r="C913" t="str">
            <v>Projetor PRJ-04, modelo 2, para lampada a vapor de mercurio de 125W, vapor de sodio ou multivapor metalico 70W e fluorescente compacta, em liga de aluminio fundido, tipo ASTM-SG-70A ou SAE 323, refletor em chapa de aluminio estampado de alta pureza (3 99,</v>
          </cell>
          <cell r="D913" t="str">
            <v>un</v>
          </cell>
          <cell r="E913">
            <v>129.15</v>
          </cell>
        </row>
        <row r="914">
          <cell r="A914" t="str">
            <v>IP010241</v>
          </cell>
          <cell r="B914" t="str">
            <v>IP50150200/</v>
          </cell>
          <cell r="C914" t="str">
            <v>Projetor, tipo PRJ-19/1.2, para 1 lampada de multivapor metalico (MVM) TD de 150W, contato bilateral, com equipamento auxiliar integrado e lampada.  Fornecimento.</v>
          </cell>
          <cell r="D914" t="str">
            <v>un</v>
          </cell>
          <cell r="E914">
            <v>63.27</v>
          </cell>
        </row>
        <row r="915">
          <cell r="A915" t="str">
            <v>IP010240</v>
          </cell>
          <cell r="B915" t="str">
            <v>IP50150250/</v>
          </cell>
          <cell r="C915" t="str">
            <v>Projetor PRJ-15, modelo 6, com lampada vapor de sodio 150W, com equipamento auxiliar integrado VS 150W/220V, em liga de aluminio injetado, visor de vidro plano incolor temperado e resistente a impactos e choque termico, refletor em aluminio estampado de a</v>
          </cell>
          <cell r="D915" t="str">
            <v>un</v>
          </cell>
          <cell r="E915">
            <v>505.47</v>
          </cell>
        </row>
        <row r="916">
          <cell r="A916" t="str">
            <v>IP010246</v>
          </cell>
          <cell r="B916" t="str">
            <v>IP50150253/</v>
          </cell>
          <cell r="C916" t="str">
            <v>Projetor PRJ-15, modelo 4, com lampada multivapor metalico 175W, com equipamento auxiliar integrado MVM 175W/220V, em liga de aluminio injetado, visor de vidro plano incolor temperado e resistente a impactos e choque termico, refletor em aluminio estampad</v>
          </cell>
          <cell r="D916" t="str">
            <v>un</v>
          </cell>
          <cell r="E916">
            <v>367</v>
          </cell>
        </row>
        <row r="917">
          <cell r="A917" t="str">
            <v>IP010243</v>
          </cell>
          <cell r="B917" t="str">
            <v>IP50150350/</v>
          </cell>
          <cell r="C917" t="str">
            <v>Projetor PRJ-17, modelo 1, com lampada multivapor metalico 250W, com equipamento auxiliar integrado MVM 250W/220V, em liga de aluminio injetado, visor de vidro plano incolor temperado e resistente a impactos e choque termico, refletor em aluminio estampad</v>
          </cell>
          <cell r="D917" t="str">
            <v>un</v>
          </cell>
          <cell r="E917">
            <v>482</v>
          </cell>
        </row>
        <row r="918">
          <cell r="A918" t="str">
            <v>IP010247</v>
          </cell>
          <cell r="B918" t="str">
            <v>IP50150353/</v>
          </cell>
          <cell r="C918" t="str">
            <v>Projetor, tipo PRJ-17/1.3, para 1 lampada de vapor de sodio de 250W, abertura Nema 7x6, com equipamento auxiliar integrado e lampada.  Fornecimento.</v>
          </cell>
          <cell r="D918" t="str">
            <v>un</v>
          </cell>
          <cell r="E918">
            <v>640.57000000000005</v>
          </cell>
        </row>
        <row r="919">
          <cell r="A919" t="str">
            <v>IP017541</v>
          </cell>
          <cell r="B919" t="str">
            <v>IP50150356/</v>
          </cell>
          <cell r="C919" t="str">
            <v>Projetor PRJ-22, modelo 2.1 (difusorr), para lampada multivapor metalico de 250W, tubular, com carcaca em aluminio fundido, com alojamento para equipamento auxiliar integrado, com separacao do corpo otico, refletor em alunimio anodizado, suporte "U" de fe</v>
          </cell>
          <cell r="D919" t="str">
            <v>un</v>
          </cell>
          <cell r="E919">
            <v>791</v>
          </cell>
        </row>
        <row r="920">
          <cell r="A920" t="str">
            <v>IP008096</v>
          </cell>
          <cell r="B920" t="str">
            <v>IP50150400/</v>
          </cell>
          <cell r="C920" t="str">
            <v>Projetor PRJ-10, para lampada a vapor de sodio ou multivapor metalico de 250/400W tubular, em liga de aluminio fundido tipo ASTM-SG-70A ou SAE 323, visor de vidro plano, incolor, temperado, resistente a impactos e choque termico, suporte tipo "U", em ferr</v>
          </cell>
          <cell r="D920" t="str">
            <v>un</v>
          </cell>
          <cell r="E920">
            <v>199</v>
          </cell>
        </row>
        <row r="921">
          <cell r="A921" t="str">
            <v>IP008434</v>
          </cell>
          <cell r="B921" t="str">
            <v>IP50150403/</v>
          </cell>
          <cell r="C921" t="str">
            <v>Projetor PRJ-01, modelo 3, para lampada a vapor de sodio ou multivapor metalico de 250/400W tubular e vapor de mercurio de 250W a 400W, em liga de aluminio fundido tipo ASTM-SG-70A ou SAE 323, visor de vidro plano, incolor, temperado, resistente a impacto</v>
          </cell>
          <cell r="D921" t="str">
            <v>un</v>
          </cell>
          <cell r="E921">
            <v>105.11</v>
          </cell>
        </row>
        <row r="922">
          <cell r="A922" t="str">
            <v>IP010248</v>
          </cell>
          <cell r="B922" t="str">
            <v>IP50150406/</v>
          </cell>
          <cell r="C922" t="str">
            <v>Projetor PRJ-07, para lampada a vapor de sodio ou multivapor metalico de 250/400W tubular, em chapa de aluminio repuxado, polido quimicamente e anodizado, visor de vidro plano, incolor, temperado, resistente a impactos e choque termico, fixado ao refletor</v>
          </cell>
          <cell r="D922" t="str">
            <v>un</v>
          </cell>
          <cell r="E922">
            <v>153.69999999999999</v>
          </cell>
        </row>
        <row r="923">
          <cell r="A923" t="str">
            <v>IP016022</v>
          </cell>
          <cell r="B923" t="str">
            <v>IP50150409/</v>
          </cell>
          <cell r="C923" t="str">
            <v>Projetor PRJ-01, modelo IP-67, para lampada a vapor de sodio ou multivapor metalico de 250/400W tubular, em liga de aluminio fundido tipo ASTM-SG-70A ou SAE 323, visor de vidro plano, incolor, temperado, resistente a impactos e choque termico, grau de pro</v>
          </cell>
          <cell r="D923" t="str">
            <v>un</v>
          </cell>
          <cell r="E923">
            <v>297.61</v>
          </cell>
        </row>
        <row r="924">
          <cell r="A924" t="str">
            <v>IP008232</v>
          </cell>
          <cell r="B924" t="str">
            <v>IP50150450/</v>
          </cell>
          <cell r="C924" t="str">
            <v>Projetor PRJ-08, modelo 2, para 2 lampadas a vapor de sodio ou multivapor metalico de 400W tubular, em liga de aluminio fundido tipo ASTM-SG-70A ou SAE 323, defletor interno em aluminio alta pureza (3 99,85%AL), visor de vidro plano, incolor, temperado, r</v>
          </cell>
          <cell r="D924" t="str">
            <v>un</v>
          </cell>
          <cell r="E924">
            <v>402.75</v>
          </cell>
        </row>
        <row r="925">
          <cell r="A925" t="str">
            <v>IP017539</v>
          </cell>
          <cell r="B925" t="str">
            <v>IP50150453/</v>
          </cell>
          <cell r="C925" t="str">
            <v>Projetor PRJ-22, modelo 1.2 (concentrador), para lampada multivapor metalico de 400W, tubular, com carcaca em aluminio fundido, com alojamento para equipamento auxiliar integrado, com separacao do corpo otico, refletor em alunimio anodizado, suporte "U" d</v>
          </cell>
          <cell r="D925" t="str">
            <v>un</v>
          </cell>
          <cell r="E925">
            <v>826</v>
          </cell>
        </row>
        <row r="926">
          <cell r="A926" t="str">
            <v>IP017540</v>
          </cell>
          <cell r="B926" t="str">
            <v>IP50150456/</v>
          </cell>
          <cell r="C926" t="str">
            <v>Projetor PRJ-22, modelo 1.4 (concentrador), para lampada a vapor de sodio de 400W, tubular, com carcaca em aluminio fundido, com alojamento para equipamento auxiliar integrado, com separacao do corpo otico, refletor em alunimio anodizado, suporte "U" de f</v>
          </cell>
          <cell r="D926" t="str">
            <v>un</v>
          </cell>
          <cell r="E926">
            <v>826</v>
          </cell>
        </row>
        <row r="927">
          <cell r="A927" t="str">
            <v>IP017542</v>
          </cell>
          <cell r="B927" t="str">
            <v>IP50150459/</v>
          </cell>
          <cell r="C927" t="str">
            <v>Projetor PRJ-22, modelo 2.4 (difusorr), para lampada a vapor de sodio de 400W, tubular, com carcaca em aluminio fundido, com alojamento para equipamento auxiliar integrado, com separacao do corpo otico, refletor em alunimio anodizado, suporte "U" de ferro</v>
          </cell>
          <cell r="D927" t="str">
            <v>un</v>
          </cell>
          <cell r="E927">
            <v>795</v>
          </cell>
        </row>
        <row r="928">
          <cell r="A928" t="str">
            <v>IP008231</v>
          </cell>
          <cell r="B928" t="str">
            <v>IP50150700/</v>
          </cell>
          <cell r="C928" t="str">
            <v>Projetor PRJ-08, modelo 1, para lampada a vapor de sodio 1000W, multivapor metalico de 1000/2000W ovoide ou tubular, em liga de aluminio fundido tipo ASTM-SG-70A ou SAE 323, defletor interno em aluminio alta pureza (3 99,85%AL), visor de vidro plano, inco</v>
          </cell>
          <cell r="D928" t="str">
            <v>un</v>
          </cell>
          <cell r="E928">
            <v>387.81</v>
          </cell>
        </row>
        <row r="929">
          <cell r="A929" t="str">
            <v>IP008097</v>
          </cell>
          <cell r="B929" t="str">
            <v>IP50200050/</v>
          </cell>
          <cell r="C929" t="str">
            <v>Base simples para luminaria LDRJ-06.  Fornecimento.</v>
          </cell>
          <cell r="D929" t="str">
            <v>un</v>
          </cell>
          <cell r="E929">
            <v>52</v>
          </cell>
        </row>
        <row r="930">
          <cell r="A930" t="str">
            <v>IP016027</v>
          </cell>
          <cell r="B930" t="str">
            <v>IP50200059/</v>
          </cell>
          <cell r="C930" t="str">
            <v>Base com um protetor cilindrio em aco para instalacao em topo de poste para fixacao de luminaria LRJ-16, inclusive luminaria.  Fornecimento.</v>
          </cell>
          <cell r="D930" t="str">
            <v>un</v>
          </cell>
          <cell r="E930">
            <v>124.63</v>
          </cell>
        </row>
        <row r="931">
          <cell r="A931" t="str">
            <v>IP016028</v>
          </cell>
          <cell r="B931" t="str">
            <v>IP50200062/</v>
          </cell>
          <cell r="C931" t="str">
            <v>Base com 2 protetores cilindricos em aco para instalacao em topo de poste para fixacao de luminarias LRJ-16, inclusive luminarias.  Fornecimento.</v>
          </cell>
          <cell r="D931" t="str">
            <v>un</v>
          </cell>
          <cell r="E931">
            <v>222.64</v>
          </cell>
        </row>
        <row r="932">
          <cell r="A932" t="str">
            <v>IP008794</v>
          </cell>
          <cell r="B932" t="str">
            <v>IP50200100/</v>
          </cell>
          <cell r="C932" t="str">
            <v>Nucleo simples para luminarias decorativas LDRJ-07/09, em aco de baixo teor de carbono SAE 1010/1020 galvanizado a fusao, interna e externamente por imersao unica em banho de zinco, conforme NBR-7398 e 7400 da ABNT, nucleo diametro interno de 68mm, com pe</v>
          </cell>
          <cell r="D932" t="str">
            <v>un</v>
          </cell>
          <cell r="E932">
            <v>60</v>
          </cell>
        </row>
        <row r="933">
          <cell r="A933" t="str">
            <v>IP008586</v>
          </cell>
          <cell r="B933" t="str">
            <v>IP50200106/</v>
          </cell>
          <cell r="C933" t="str">
            <v>Nucleo simples para luminarias LRJ-09/16/25, em aco de baixo teor de carbono SAE 1010/1020 galvanizado a fusao, interna e externamente por imersao unica em banho de zinco, conforme NBR-7398 e 7400 da ABNT, nucleo diametro interno de 68mm, bracos com diame</v>
          </cell>
          <cell r="D933" t="str">
            <v>un</v>
          </cell>
          <cell r="E933">
            <v>44.88</v>
          </cell>
        </row>
        <row r="934">
          <cell r="A934" t="str">
            <v>IP008784</v>
          </cell>
          <cell r="B934" t="str">
            <v>IP50200150/</v>
          </cell>
          <cell r="C934" t="str">
            <v>Nucleo duplo para luminarias LRJ-01/17/23/24/30/31, em aco de baixo teor de carbono SAE 1010/1020 galvanizado a fusao, interna e externamente por imersao unica em banho de zinco, conforme NBR-7398 e 7400 da ABNT, nucleo diametro interno de 128mm, bracos c</v>
          </cell>
          <cell r="D934" t="str">
            <v>un</v>
          </cell>
          <cell r="E934">
            <v>67</v>
          </cell>
        </row>
        <row r="935">
          <cell r="A935" t="str">
            <v>IP007635</v>
          </cell>
          <cell r="B935" t="str">
            <v>IP50200159/</v>
          </cell>
          <cell r="C935" t="str">
            <v>Nucleo duplo para luminaria decorativa LDRJ-06, em aco de baixo teor de carbono SAE 1010/1020 galvanizado a fusao, interna e externamente por imersao unica em banho de zinco, conforme NBR-7398 e 7400 da ABNT, nucleo diametro interno de 68mm, bracos com se</v>
          </cell>
          <cell r="D935" t="str">
            <v>un</v>
          </cell>
          <cell r="E935">
            <v>96</v>
          </cell>
        </row>
        <row r="936">
          <cell r="A936" t="str">
            <v>IP008795</v>
          </cell>
          <cell r="B936" t="str">
            <v>IP50200162/</v>
          </cell>
          <cell r="C936" t="str">
            <v>Nucleo duplo para luminarias decorativas LDRJ-07/09, em aco de baixo teor de carbono SAE 1010/1020 galvanizado a fusao, interna e externamente por imersao unica em banho de zinco, conforme NBR-7398 e 7400 da ABNT, nucleo diametro interno de 68mm, bracos e</v>
          </cell>
          <cell r="D936" t="str">
            <v>un</v>
          </cell>
          <cell r="E936">
            <v>105</v>
          </cell>
        </row>
        <row r="937">
          <cell r="A937" t="str">
            <v>IP001820</v>
          </cell>
          <cell r="B937" t="str">
            <v>IP50200165/</v>
          </cell>
          <cell r="C937" t="str">
            <v>Nucleo duplo para luminarias LRJ-09/16/25, em aco de baixo teor de carbono SAE 1010/1020 galvanizado a fusao, interna e externamente por imersao unica em banho de zinco, conforme NBR-7398 e 7400 da ABNT, nucleo diametro interno de 68mm, bracos com diametr</v>
          </cell>
          <cell r="D937" t="str">
            <v>un</v>
          </cell>
          <cell r="E937">
            <v>60.26</v>
          </cell>
        </row>
        <row r="938">
          <cell r="A938" t="str">
            <v>IP008796</v>
          </cell>
          <cell r="B938" t="str">
            <v>IP50200212/</v>
          </cell>
          <cell r="C938" t="str">
            <v xml:space="preserve">Nucleo triplo para luminarias decorativas LDRJ-07/09, em aco de baixo teor de carbono SAE 1010/1020 galvanizado a fusao, interna e externamente por imersao unica em banho de zinco, conforme NBR-7398 e 7400 da ABNT, nucleo diametro interno de 68mm, bracos </v>
          </cell>
          <cell r="D938" t="str">
            <v>un</v>
          </cell>
          <cell r="E938">
            <v>142.5</v>
          </cell>
        </row>
        <row r="939">
          <cell r="A939" t="str">
            <v>IP010487</v>
          </cell>
          <cell r="B939" t="str">
            <v>IP50200215/</v>
          </cell>
          <cell r="C939" t="str">
            <v>Nucleo triplo para luminarias LRJ-09/16/25, em aco de baixo teor de carbono SAE 1010/1020 galvanizado a fusao, interna e externamente por imersao unica em banho de zinco, conforme NBR-7398 e 7400 da ABNT, nucleo diametro interno de 68mm, bracos com diamet</v>
          </cell>
          <cell r="D939" t="str">
            <v>un</v>
          </cell>
          <cell r="E939">
            <v>81</v>
          </cell>
        </row>
        <row r="940">
          <cell r="A940" t="str">
            <v>IP008783</v>
          </cell>
          <cell r="B940" t="str">
            <v>IP50200250/</v>
          </cell>
          <cell r="C940" t="str">
            <v>Nucleo quadruplo para luminarias LRJ-01/17/23/24/30/31, em aco de baixo teor de carbono SAE 1010/1020 galvanizado a fusao, interna e externamente por imersao unica em banho de zinco, conforme NBR-7398 e 7400 da ABNT, nucleo diametro interno de 128mm, brac</v>
          </cell>
          <cell r="D940" t="str">
            <v>un</v>
          </cell>
          <cell r="E940">
            <v>111.07</v>
          </cell>
        </row>
        <row r="941">
          <cell r="A941" t="str">
            <v>IP007637</v>
          </cell>
          <cell r="B941" t="str">
            <v>IP50200262/</v>
          </cell>
          <cell r="C941" t="str">
            <v>Nucleo quadruplo para luminaria decorativa LDRJ-06, em aco de baixo teor de carbono SAE 1010/1020 galvanizado a fusao, interna e externamente por imersao unica em banho de zinco, conforme NBR-7398 e 7400 da ABNT, nucleo diametro interno de 68mm, bracos co</v>
          </cell>
          <cell r="D941" t="str">
            <v>un</v>
          </cell>
          <cell r="E941">
            <v>110.5</v>
          </cell>
        </row>
        <row r="942">
          <cell r="A942" t="str">
            <v>IP008797</v>
          </cell>
          <cell r="B942" t="str">
            <v>IP50200265/</v>
          </cell>
          <cell r="C942" t="str">
            <v>Nucleo quadruplo para luminarias decorativas LDRJ-07/09, em aco de baixo teor de carbono SAE 1010/1020 galvanizado a fusao, interna e externamente por imersao unica em banho de zinco, conforme NBR-7398 e 7400 da ABNT, nucleo diametro interno de 68mm, brac</v>
          </cell>
          <cell r="D942" t="str">
            <v>un</v>
          </cell>
          <cell r="E942">
            <v>189.9</v>
          </cell>
        </row>
        <row r="943">
          <cell r="A943" t="str">
            <v>IP008977</v>
          </cell>
          <cell r="B943" t="str">
            <v>IP50200268/</v>
          </cell>
          <cell r="C943" t="str">
            <v>Nucleo quadruplo para luminarias LRJ-09/16/25, em aco de baixo teor de carbono SAE 1010/1020 galvanizado a fusao, interna e externamente por imersao unica em banho de zinco, conforme NBR-7398 e 7400 da ABNT, nucleo diametro interno de 68mm, bracos com dia</v>
          </cell>
          <cell r="D943" t="str">
            <v>un</v>
          </cell>
          <cell r="E943">
            <v>79.349999999999994</v>
          </cell>
        </row>
        <row r="944">
          <cell r="A944" t="str">
            <v>IP008590</v>
          </cell>
          <cell r="B944" t="str">
            <v>IP50200350/</v>
          </cell>
          <cell r="C944" t="str">
            <v>Nucleo sextuplo para luminarias LRJ-01/17/23/24/30/31, em aco de baixo teor de carbono SAE 1010/1020 galvanizado a fusao, interna e externamente por imersao unica em banho de zinco, conforme NBR-7398 e 7400 da ABNT, nucleo diametro interno de 128mm, braco</v>
          </cell>
          <cell r="D944" t="str">
            <v>un</v>
          </cell>
          <cell r="E944">
            <v>290.5</v>
          </cell>
        </row>
        <row r="945">
          <cell r="A945" t="str">
            <v>IP006245</v>
          </cell>
          <cell r="B945" t="str">
            <v>IP50250056/</v>
          </cell>
          <cell r="C945" t="str">
            <v>Lampada incandescente de 60W, 220V.  Fornecimento.</v>
          </cell>
          <cell r="D945" t="str">
            <v>un</v>
          </cell>
          <cell r="E945">
            <v>0.71</v>
          </cell>
        </row>
        <row r="946">
          <cell r="A946" t="str">
            <v>IP010662</v>
          </cell>
          <cell r="B946" t="str">
            <v>IP50250103/</v>
          </cell>
          <cell r="C946" t="str">
            <v>Lampada fluorescente compacta, simples, de 9W, 2700oK.  Fornecimento.</v>
          </cell>
          <cell r="D946" t="str">
            <v>un</v>
          </cell>
          <cell r="E946">
            <v>5.91</v>
          </cell>
        </row>
        <row r="947">
          <cell r="A947" t="str">
            <v>IP010663</v>
          </cell>
          <cell r="B947" t="str">
            <v>IP50250106/</v>
          </cell>
          <cell r="C947" t="str">
            <v>Lampada fluorescente compacta, simples, de 13W, 2700oK.  Fornecimento.</v>
          </cell>
          <cell r="D947" t="str">
            <v>un</v>
          </cell>
          <cell r="E947">
            <v>7.24</v>
          </cell>
        </row>
        <row r="948">
          <cell r="A948" t="str">
            <v>IP009082</v>
          </cell>
          <cell r="B948" t="str">
            <v>IP50250156/</v>
          </cell>
          <cell r="C948" t="str">
            <v>Lampada fluorescente compacta, dupla, de 18W, 2700oK, referencia PLC 18W.  Fornecimento.</v>
          </cell>
          <cell r="D948" t="str">
            <v>un</v>
          </cell>
          <cell r="E948">
            <v>11.87</v>
          </cell>
        </row>
        <row r="949">
          <cell r="A949" t="str">
            <v>IP010244</v>
          </cell>
          <cell r="B949" t="str">
            <v>IP50250162/</v>
          </cell>
          <cell r="C949" t="str">
            <v>Lampada fluorescente (PL) compactada dupla de 26W.  Fornecimento</v>
          </cell>
          <cell r="D949" t="str">
            <v>un</v>
          </cell>
          <cell r="E949">
            <v>16.579999999999998</v>
          </cell>
        </row>
        <row r="950">
          <cell r="A950" t="str">
            <v>IP010170</v>
          </cell>
          <cell r="B950" t="str">
            <v>IP50250400/</v>
          </cell>
          <cell r="C950" t="str">
            <v>Lampada multivapor metalico (MVM) de 35W, par, 3000oK, 30o.  Fornecimento.</v>
          </cell>
          <cell r="D950" t="str">
            <v>un</v>
          </cell>
          <cell r="E950">
            <v>177.25</v>
          </cell>
        </row>
        <row r="951">
          <cell r="A951" t="str">
            <v>IP008789</v>
          </cell>
          <cell r="B951" t="str">
            <v>IP50250406/</v>
          </cell>
          <cell r="C951" t="str">
            <v>Lampada de multivapor metalico (MVM) de 70W/220V/E-27, clara 4000oK, bulbo ovoide.  Fornecimento.</v>
          </cell>
          <cell r="D951" t="str">
            <v>un</v>
          </cell>
          <cell r="E951">
            <v>73.5</v>
          </cell>
        </row>
        <row r="952">
          <cell r="A952" t="str">
            <v>IP008115</v>
          </cell>
          <cell r="B952" t="str">
            <v>IP50250412/</v>
          </cell>
          <cell r="C952" t="str">
            <v>Lampada de multivapor metalico (MVM) de 150W/220V/E-27.  Fornecimento.</v>
          </cell>
          <cell r="D952" t="str">
            <v>un</v>
          </cell>
          <cell r="E952">
            <v>163.13</v>
          </cell>
        </row>
        <row r="953">
          <cell r="A953" t="str">
            <v>IP008425</v>
          </cell>
          <cell r="B953" t="str">
            <v>IP50250418/</v>
          </cell>
          <cell r="C953" t="str">
            <v>Lampada de multivapor metalico (MVM) de 250/220V, bulbo ovoide.  Fornecimento.</v>
          </cell>
          <cell r="D953" t="str">
            <v>un</v>
          </cell>
          <cell r="E953">
            <v>40.93</v>
          </cell>
        </row>
        <row r="954">
          <cell r="A954" t="str">
            <v>IP010664</v>
          </cell>
          <cell r="B954" t="str">
            <v>IP50250421/</v>
          </cell>
          <cell r="C954" t="str">
            <v>Lampada de multivapor metalica (MVM), base E-40, bulbo tubular, de 250W, 4000/4600oK, pulso de 0,58/0,75Kv.  Fornecimento.</v>
          </cell>
          <cell r="D954" t="str">
            <v>un</v>
          </cell>
          <cell r="E954">
            <v>74.739999999999995</v>
          </cell>
        </row>
        <row r="955">
          <cell r="A955" t="str">
            <v>IP008063</v>
          </cell>
          <cell r="B955" t="str">
            <v>IP50250424/</v>
          </cell>
          <cell r="C955" t="str">
            <v>Lampada multivapor metalico (MVM) de 400W, bulbo tubular, tensao de ignicao maior ou igual a 3Kv e menor ou igual a 4,5Kv, temperatura de cor entre 4000 e 5000oK, posicao de funcionamento horizontal mais ou menos 20o ou qualquer.  Fornecimento.</v>
          </cell>
          <cell r="D955" t="str">
            <v>un</v>
          </cell>
          <cell r="E955">
            <v>103.63</v>
          </cell>
        </row>
        <row r="956">
          <cell r="A956" t="str">
            <v>IP008433</v>
          </cell>
          <cell r="B956" t="str">
            <v>IP50250427/</v>
          </cell>
          <cell r="C956" t="str">
            <v>Lampada de multivapor metalico (MVM) de 400W, base E-40, bulbo ovoide, pulso 3,0/4,5Kv.  Fornecimento.</v>
          </cell>
          <cell r="D956" t="str">
            <v>un</v>
          </cell>
          <cell r="E956">
            <v>78.709999999999994</v>
          </cell>
        </row>
        <row r="957">
          <cell r="A957" t="str">
            <v>IP010252</v>
          </cell>
          <cell r="B957" t="str">
            <v>IP50250450/</v>
          </cell>
          <cell r="C957" t="str">
            <v>Lampada MVM 400W ovoide, nas cores verde, azul, rosa ou acqua. Fornecimento.</v>
          </cell>
          <cell r="D957" t="str">
            <v>un</v>
          </cell>
          <cell r="E957">
            <v>121.26</v>
          </cell>
        </row>
        <row r="958">
          <cell r="A958" t="str">
            <v>IP010251</v>
          </cell>
          <cell r="B958" t="str">
            <v>IP50250456/</v>
          </cell>
          <cell r="C958" t="str">
            <v>Lampada MVM 400W tubular, nas cores verde ou azul.  Fornecimento</v>
          </cell>
          <cell r="D958" t="str">
            <v>un</v>
          </cell>
          <cell r="E958">
            <v>207.77</v>
          </cell>
        </row>
        <row r="959">
          <cell r="A959" t="str">
            <v>IP010665</v>
          </cell>
          <cell r="B959" t="str">
            <v>IP50250600/</v>
          </cell>
          <cell r="C959" t="str">
            <v>Lampada de multivapor metalica (MVM), base E-40, bulbo tubular, de 1000W, 4000oK, pulso de 0,60/0,76Kv.  Fornecimento.</v>
          </cell>
          <cell r="D959" t="str">
            <v>un</v>
          </cell>
          <cell r="E959">
            <v>357.24</v>
          </cell>
        </row>
        <row r="960">
          <cell r="A960" t="str">
            <v>IP010253</v>
          </cell>
          <cell r="B960" t="str">
            <v>IP50250650/</v>
          </cell>
          <cell r="C960" t="str">
            <v>Lampada MVM 1000W ovoide, nas cores verde, azul, rosa ou acqua. Fornecimento.</v>
          </cell>
          <cell r="D960" t="str">
            <v>un</v>
          </cell>
          <cell r="E960">
            <v>285.81</v>
          </cell>
        </row>
        <row r="961">
          <cell r="A961" t="str">
            <v>IP008142</v>
          </cell>
          <cell r="B961" t="str">
            <v>IP50250806/</v>
          </cell>
          <cell r="C961" t="str">
            <v>Lampada a vapor de sodio, alta pressao, potencia de 70W, base E-27, bulbo ovoide, difuso, corrente 1,0A, tensao 90V, pulso de acendimento 2,5 a 4kv, fluxo luminoso nominal &gt;=5600 lm, temperatura de cor &gt;= 1900o K, vida media &gt;= 16000hs, posicao de funcion</v>
          </cell>
          <cell r="D961" t="str">
            <v>un</v>
          </cell>
          <cell r="E961">
            <v>20.14</v>
          </cell>
        </row>
        <row r="962">
          <cell r="A962" t="str">
            <v>IP010171</v>
          </cell>
          <cell r="B962" t="str">
            <v>IP50250809/</v>
          </cell>
          <cell r="C962" t="str">
            <v>Lampada a vapor de sodio, alta pressao, potencia de 100W, base E-40, bulbo ovoide, difuso, corrente 1,2A, tensao 100V, pulso de acendimento 2,8 a 4,5kv, fluxo luminoso nominal &gt;=9000 lm, temperatura de cor &gt;= 2000o K, vida media &gt;= 24000hs, posicao de fun</v>
          </cell>
          <cell r="D962" t="str">
            <v>un</v>
          </cell>
          <cell r="E962">
            <v>22.53</v>
          </cell>
        </row>
        <row r="963">
          <cell r="A963" t="str">
            <v>IP010172</v>
          </cell>
          <cell r="B963" t="str">
            <v>IP50250812/</v>
          </cell>
          <cell r="C963" t="str">
            <v>Lampada a vapor de sodio, tipo stand bay (com duplo tubo de arco), alta pressao, potencia de 100W, base E-40, bulbo ovoide, difuso, corrente 1,2A, tensao 100V, pulso de acendimento 2,8 a 4,5kv, fluxo luminoso &gt;=9000 lm, temperatura de cor &gt;= 2000o K, vida</v>
          </cell>
          <cell r="D963" t="str">
            <v>un</v>
          </cell>
          <cell r="E963">
            <v>133.07</v>
          </cell>
        </row>
        <row r="964">
          <cell r="A964" t="str">
            <v>IP008070</v>
          </cell>
          <cell r="B964" t="str">
            <v>IP50250850/</v>
          </cell>
          <cell r="C964" t="str">
            <v>Lampada a vapor de sodio, alta pressao, potencia de 150W, base E-40, bulbo ovoide, difuso, corrente 1,8A, tensao 100V, pulso de acendimento 2,8 a 4,5kv, fluxo luminoso nominal &gt;=14000 lm, temperatura de cor &gt;= 1950o K, vida media &gt;= 24000hs, posicao de fu</v>
          </cell>
          <cell r="D964" t="str">
            <v>un</v>
          </cell>
          <cell r="E964">
            <v>34.74</v>
          </cell>
        </row>
        <row r="965">
          <cell r="A965" t="str">
            <v>IP010168</v>
          </cell>
          <cell r="B965" t="str">
            <v>IP50250853/</v>
          </cell>
          <cell r="C965" t="str">
            <v>Lampada a vapor de sodio, tipo stand bay,  alta pressao, potencia de 150W, base E-40, bulbo ovoide, difuso, corrente 1,8A, tensao 100V, pulso de acendimento 2,8 a 4,5kv, fluxo luminoso &gt;=14000 lm, temperatura de cor &gt;= 1950o K, vida media &gt;= 48000hs, posi</v>
          </cell>
          <cell r="D965" t="str">
            <v>un</v>
          </cell>
          <cell r="E965">
            <v>41.8</v>
          </cell>
        </row>
        <row r="966">
          <cell r="A966" t="str">
            <v>IP009086</v>
          </cell>
          <cell r="B966" t="str">
            <v>IP50250900/</v>
          </cell>
          <cell r="C966" t="str">
            <v>Lampada a vapor de sodio, alta pressao, potencia de 250W, base E-40, bulbo ovoide, difuso, corrente 3A, tensao 100V, pulso de acendimento 2,8 a 4,5kv, fluxo luminoso nominal &gt;=25000 lm, temperatura de cor &gt;= 2000o K, vida media &gt;= 24000hs, posicao de func</v>
          </cell>
          <cell r="D966" t="str">
            <v>un</v>
          </cell>
          <cell r="E966">
            <v>41.01</v>
          </cell>
        </row>
        <row r="967">
          <cell r="A967" t="str">
            <v>IP008778</v>
          </cell>
          <cell r="B967" t="str">
            <v>IP50250903/</v>
          </cell>
          <cell r="C967" t="str">
            <v>Lampada a vapor de sodio, alta pressao, potencia de 250W, base E-40, bulbo tubular, claro, corrente 3A, tensao 100V, pulso de acendimento 2,8 a 4,5kv, fluxo luminoso nominal &gt;=25000 lm, temperatura de cor &gt;= 2000o K, vida media &gt;= 24000hs, posicao de func</v>
          </cell>
          <cell r="D967" t="str">
            <v>un</v>
          </cell>
          <cell r="E967">
            <v>39.5</v>
          </cell>
        </row>
        <row r="968">
          <cell r="A968" t="str">
            <v>IP008095</v>
          </cell>
          <cell r="B968" t="str">
            <v>IP50251000/</v>
          </cell>
          <cell r="C968" t="str">
            <v>Lampada a vapor de sodio, alta pressao, potencia de 400W, base E-40, bulbo tubular, claro, corrente 4,6A, tensao 100V, pulso de acendimento 2,8 a 4,5kv, fluxo luminoso nominal &gt;=47500 lm, temperatura de cor &gt;= 1950o K, vida media &gt;= 24000hs, posicao de fu</v>
          </cell>
          <cell r="D968" t="str">
            <v>un</v>
          </cell>
          <cell r="E968">
            <v>41.95</v>
          </cell>
        </row>
        <row r="969">
          <cell r="A969" t="str">
            <v>IP016024</v>
          </cell>
          <cell r="B969" t="str">
            <v>IP50300059/</v>
          </cell>
          <cell r="C969" t="str">
            <v>Reator aereo para lampada VS/MVM 70W, com ignitor pico de tensao 2,8 a 4Kv, fator de potencia minimo 0,92, tensao de alimentacao 220/250V, corrente na lampada 0,98A, tensao na lampada 90V, EM-RIOLUZ-30. Fornecimento.</v>
          </cell>
          <cell r="D969" t="str">
            <v>un</v>
          </cell>
          <cell r="E969">
            <v>41</v>
          </cell>
        </row>
        <row r="970">
          <cell r="A970" t="str">
            <v>IP008882</v>
          </cell>
          <cell r="B970" t="str">
            <v>IP50300062/</v>
          </cell>
          <cell r="C970" t="str">
            <v>Reator aereo para lampada VS/MVM 70W, com ignitor pico de tensao 2,8 a 4Kv, fator de potencia minimo 0,92, tensao de alimentacao 220V, corrente na lampada 0,98A, tensao na lampada 90V, EM-RIOLUZ-30. Fornecimento.</v>
          </cell>
          <cell r="D970" t="str">
            <v>un</v>
          </cell>
          <cell r="E970">
            <v>25.82</v>
          </cell>
        </row>
        <row r="971">
          <cell r="A971" t="str">
            <v>IP010174</v>
          </cell>
          <cell r="B971" t="str">
            <v>IP50300100/</v>
          </cell>
          <cell r="C971" t="str">
            <v>Reator aereo para lampada VS/MVM 100W, com ignitor pico de tensao 2,8 a 4Kv, fator de potencia minimo 0,92, tensao de alimentacao 220/250V, corrente na lampada 1,2A, tensao na lampada 100V, EM-RIOLUZ-30. Fornecimento.</v>
          </cell>
          <cell r="D971" t="str">
            <v>un</v>
          </cell>
          <cell r="E971">
            <v>40.06</v>
          </cell>
        </row>
        <row r="972">
          <cell r="A972" t="str">
            <v>IT003977</v>
          </cell>
          <cell r="B972" t="str">
            <v>IT05100109A</v>
          </cell>
          <cell r="C972" t="str">
            <v>Tubo de PVC rigido, roscavel, para agua fria, com diametro de  1 1/4", inclusive conexoes e emendas, exclusive abertura e fechamento de rasgo.  Fornecimento e assentamento.</v>
          </cell>
          <cell r="D972" t="str">
            <v>m</v>
          </cell>
          <cell r="E972">
            <v>8.56</v>
          </cell>
        </row>
        <row r="973">
          <cell r="A973" t="str">
            <v>IT004627</v>
          </cell>
          <cell r="B973" t="str">
            <v>IT05100112A</v>
          </cell>
          <cell r="C973" t="str">
            <v>Tubo de PVC rigido, roscavel, para agua fria, com diametro de 1 1/2", inclusive conexoes e emendas, exclusive abertura e fechamento de rasgo.  Fornecimento e assentamento.</v>
          </cell>
          <cell r="D973" t="str">
            <v>m</v>
          </cell>
          <cell r="E973">
            <v>9</v>
          </cell>
        </row>
        <row r="974">
          <cell r="A974" t="str">
            <v>IT003979</v>
          </cell>
          <cell r="B974" t="str">
            <v>IT05100115A</v>
          </cell>
          <cell r="C974" t="str">
            <v>Tubo de PVC rigido, roscavel, para agua fria, com diametro de  2", inclusive conexoes e emendas, exclusive abertura e fechamento de rasgo.  Fornecimento e assentamento.</v>
          </cell>
          <cell r="D974" t="str">
            <v>m</v>
          </cell>
          <cell r="E974">
            <v>14.61</v>
          </cell>
        </row>
        <row r="975">
          <cell r="A975" t="str">
            <v>IT004658</v>
          </cell>
          <cell r="B975" t="str">
            <v>IT05100118A</v>
          </cell>
          <cell r="C975" t="str">
            <v>Tubo de PVC rigido, roscavel, para agua fria, com diametro de 2 1/2", inclusive conexoes e emendas, exclusive abertura e fechamento de rasgo.  Fornecimento e assentamento.</v>
          </cell>
          <cell r="D975" t="str">
            <v>m</v>
          </cell>
          <cell r="E975">
            <v>22.07</v>
          </cell>
        </row>
        <row r="976">
          <cell r="A976" t="str">
            <v>IT003981</v>
          </cell>
          <cell r="B976" t="str">
            <v>IT05100121A</v>
          </cell>
          <cell r="C976" t="str">
            <v>Tubo de PVC rigido, roscavel, para agua fria, com diametro de 3", inclusive conexoes e emendas, exclusive abertura e fechamento de rasgo.  Fornecimento e assentamento.</v>
          </cell>
          <cell r="D976" t="str">
            <v>m</v>
          </cell>
          <cell r="E976">
            <v>25.7</v>
          </cell>
        </row>
        <row r="977">
          <cell r="A977" t="str">
            <v>IT004660</v>
          </cell>
          <cell r="B977" t="str">
            <v>IT05100124A</v>
          </cell>
          <cell r="C977" t="str">
            <v>Tubo de PVC rigido, roscavel, para agua fria, com diametro de 4", inclusive conexoes e emendas, exclusive abertura e fechamento de rasgo.  Fornecimento e assentamento.</v>
          </cell>
          <cell r="D977" t="str">
            <v>m</v>
          </cell>
          <cell r="E977">
            <v>33.1</v>
          </cell>
        </row>
        <row r="978">
          <cell r="A978" t="str">
            <v>IT004661</v>
          </cell>
          <cell r="B978" t="str">
            <v>IT05100150A</v>
          </cell>
          <cell r="C978" t="str">
            <v>Tubo de PVC rigido, soldavel, para agua fria, com diametro de 20mm, inclusive conexoes e emendas, exclusive abertura e fechamento de rasgo.  Fornecimento e assentamento.</v>
          </cell>
          <cell r="D978" t="str">
            <v>m</v>
          </cell>
          <cell r="E978">
            <v>2.41</v>
          </cell>
        </row>
        <row r="979">
          <cell r="A979" t="str">
            <v>IT004662</v>
          </cell>
          <cell r="B979" t="str">
            <v>IT05100153A</v>
          </cell>
          <cell r="C979" t="str">
            <v>Tubo de PVC rigido, soldavel, para agua fria, com diametro de 25mm, inclusive conexoes e emendas, exclusive abertura e fechamento de rasgo.  Fornecimento e assentamento.</v>
          </cell>
          <cell r="D979" t="str">
            <v>m</v>
          </cell>
          <cell r="E979">
            <v>3.01</v>
          </cell>
        </row>
        <row r="980">
          <cell r="A980" t="str">
            <v>IT004663</v>
          </cell>
          <cell r="B980" t="str">
            <v>IT05100156A</v>
          </cell>
          <cell r="C980" t="str">
            <v>Tubo de PVC rigido, soldavel, para agua fria, com diametro de 32mm, inclusive conexoes e emendas, exclusive abertura e fechamento de rasgo.  Fornecimento e assentamento.</v>
          </cell>
          <cell r="D980" t="str">
            <v>m</v>
          </cell>
          <cell r="E980">
            <v>4.76</v>
          </cell>
        </row>
        <row r="981">
          <cell r="A981" t="str">
            <v>IT004664</v>
          </cell>
          <cell r="B981" t="str">
            <v>IT05100159A</v>
          </cell>
          <cell r="C981" t="str">
            <v>Tubo de PVC rigido, soldavel, para agua fria, com diametro de 40mm, inclusive conexoes e emendas, exclusive abertura e fechamento de rasgo.  Fornecimento e assentamento.</v>
          </cell>
          <cell r="D981" t="str">
            <v>m</v>
          </cell>
          <cell r="E981">
            <v>5.9</v>
          </cell>
        </row>
        <row r="982">
          <cell r="A982" t="str">
            <v>IT004666</v>
          </cell>
          <cell r="B982" t="str">
            <v>IT05100162A</v>
          </cell>
          <cell r="C982" t="str">
            <v>Tubo de PVC rigido, soldavel, para agua fria, com diametro de 60mm, inclusive conexoes e emendas, exclusive abertura e fechamento de rasgo.  Fornecimento e assentamento.</v>
          </cell>
          <cell r="D982" t="str">
            <v>m</v>
          </cell>
          <cell r="E982">
            <v>11.21</v>
          </cell>
        </row>
        <row r="983">
          <cell r="A983" t="str">
            <v>IT004667</v>
          </cell>
          <cell r="B983" t="str">
            <v>IT05100165A</v>
          </cell>
          <cell r="C983" t="str">
            <v>Tubo de PVC rigido, soldavel, para agua fria, com diametro de 85mm, inclusive conexoes e emendas, exclusive abertura e fechamento de rasgo.  Fornecimento e assentamento.</v>
          </cell>
          <cell r="D983" t="str">
            <v>m</v>
          </cell>
          <cell r="E983">
            <v>27.53</v>
          </cell>
        </row>
        <row r="984">
          <cell r="A984" t="str">
            <v>IT004668</v>
          </cell>
          <cell r="B984" t="str">
            <v>IT05100168A</v>
          </cell>
          <cell r="C984" t="str">
            <v>Tubo de PVC rigido, soldavel, para agua fria, com diametro de 110mm, inclusive conexoes e emendas, exclusive abertura e fechamento de rasgo.  Fornecimento e assentamento.</v>
          </cell>
          <cell r="D984" t="str">
            <v>m</v>
          </cell>
          <cell r="E984">
            <v>52.31</v>
          </cell>
        </row>
        <row r="985">
          <cell r="A985" t="str">
            <v>IT008837</v>
          </cell>
          <cell r="B985" t="str">
            <v>IT05150200/</v>
          </cell>
          <cell r="C985" t="str">
            <v>Colar de tomada em PVC rigido, de 50mmx1/2".  Fornecimento.</v>
          </cell>
          <cell r="D985" t="str">
            <v>un</v>
          </cell>
          <cell r="E985">
            <v>3.18</v>
          </cell>
        </row>
        <row r="986">
          <cell r="A986" t="str">
            <v>IT008836</v>
          </cell>
          <cell r="B986" t="str">
            <v>IT05150203/</v>
          </cell>
          <cell r="C986" t="str">
            <v>Colar de tomada em PVC rigido, de 75mmx1/2".  Fornecimento.</v>
          </cell>
          <cell r="D986" t="str">
            <v>un</v>
          </cell>
          <cell r="E986">
            <v>4.04</v>
          </cell>
        </row>
        <row r="987">
          <cell r="A987" t="str">
            <v>IT006167</v>
          </cell>
          <cell r="B987" t="str">
            <v>IT05150500/</v>
          </cell>
          <cell r="C987" t="str">
            <v>Niple duplo de PVC rigido, diametro nominal de 2".  Fornecimento e assentamento.</v>
          </cell>
          <cell r="D987" t="str">
            <v>un</v>
          </cell>
          <cell r="E987">
            <v>7.08</v>
          </cell>
        </row>
        <row r="988">
          <cell r="A988" t="str">
            <v>IT006162</v>
          </cell>
          <cell r="B988" t="str">
            <v>IT05150700/</v>
          </cell>
          <cell r="C988" t="str">
            <v>Luva de PVC rigido de 2".  Fornecimento e assentamento.</v>
          </cell>
          <cell r="D988" t="str">
            <v>un</v>
          </cell>
          <cell r="E988">
            <v>4.51</v>
          </cell>
        </row>
        <row r="989">
          <cell r="A989" t="str">
            <v>IT004609</v>
          </cell>
          <cell r="B989" t="str">
            <v>IT05200050/</v>
          </cell>
          <cell r="C989" t="str">
            <v>Alca para barrilete de distribuicao, do tipo concentrado, sob reservatorio duplo, inclusive ramos para extravasor e limpeza, comprendendo: 5,5m de tubo de PVC rigido de 1 1/2", registros e conexoes.  Fornecimento e instalacao.</v>
          </cell>
          <cell r="D989" t="str">
            <v>un</v>
          </cell>
          <cell r="E989">
            <v>297.10000000000002</v>
          </cell>
        </row>
        <row r="990">
          <cell r="A990" t="str">
            <v>IT004610</v>
          </cell>
          <cell r="B990" t="str">
            <v>IT05200100/</v>
          </cell>
          <cell r="C990" t="str">
            <v>Alca para barrilete de distribuicao, do tipo concentrado, sob reservatorio duplo, inclusive ramos para extravasor e limpeza, comprendendo: 5,5m de tubo de PVC rigido de  2", registros e conexoes.  Fornecimento e instalacao.</v>
          </cell>
          <cell r="D990" t="str">
            <v>un</v>
          </cell>
          <cell r="E990">
            <v>402.57</v>
          </cell>
        </row>
        <row r="991">
          <cell r="A991" t="str">
            <v>IT007402</v>
          </cell>
          <cell r="B991" t="str">
            <v>IT05200500/</v>
          </cell>
          <cell r="C991" t="str">
            <v>Interligacao de sistema de barrilete de caixa d'agua de 30000l com sistema alternativo de abastecimento.</v>
          </cell>
          <cell r="D991" t="str">
            <v>un</v>
          </cell>
          <cell r="E991">
            <v>1758.84</v>
          </cell>
        </row>
        <row r="992">
          <cell r="A992" t="str">
            <v>IT000937</v>
          </cell>
          <cell r="B992" t="str">
            <v>IT05250050/</v>
          </cell>
          <cell r="C992" t="str">
            <v>Coluna de PVC rigido, de diametro 3/4", exclusive pecas de derivacao.</v>
          </cell>
          <cell r="D992" t="str">
            <v>m</v>
          </cell>
          <cell r="E992">
            <v>11.04</v>
          </cell>
        </row>
        <row r="993">
          <cell r="A993" t="str">
            <v>IT004612</v>
          </cell>
          <cell r="B993" t="str">
            <v>IT05250053/</v>
          </cell>
          <cell r="C993" t="str">
            <v>Coluna de PVC rigido, de diametro 1", exclusive pecas de derivacao.</v>
          </cell>
          <cell r="D993" t="str">
            <v>m</v>
          </cell>
          <cell r="E993">
            <v>41.55</v>
          </cell>
        </row>
        <row r="994">
          <cell r="A994" t="str">
            <v>IT004613</v>
          </cell>
          <cell r="B994" t="str">
            <v>IT05250056/</v>
          </cell>
          <cell r="C994" t="str">
            <v>Coluna de PVC rigido, de diametro 1 1/4", exclusive pecas de derivacao.</v>
          </cell>
          <cell r="D994" t="str">
            <v>m</v>
          </cell>
          <cell r="E994">
            <v>16.87</v>
          </cell>
        </row>
        <row r="995">
          <cell r="A995" t="str">
            <v>IT004614</v>
          </cell>
          <cell r="B995" t="str">
            <v>IT05250059/</v>
          </cell>
          <cell r="C995" t="str">
            <v>Coluna de PVC rigido, de diametro 1 1/2", exclusive pecas de derivacao.</v>
          </cell>
          <cell r="D995" t="str">
            <v>m</v>
          </cell>
          <cell r="E995">
            <v>17.07</v>
          </cell>
        </row>
        <row r="996">
          <cell r="A996" t="str">
            <v>IT004452</v>
          </cell>
          <cell r="B996" t="str">
            <v>IT05250062/</v>
          </cell>
          <cell r="C996" t="str">
            <v>Coluna de PVC rigido, de diametro 2", exclusive pecas de derivacao.</v>
          </cell>
          <cell r="D996" t="str">
            <v>m</v>
          </cell>
          <cell r="E996">
            <v>23.66</v>
          </cell>
        </row>
        <row r="997">
          <cell r="A997" t="str">
            <v>IT004616</v>
          </cell>
          <cell r="B997" t="str">
            <v>IT05250065/</v>
          </cell>
          <cell r="C997" t="str">
            <v>Coluna de PVC rigido, de diametro 2 1/2", exclusive pecas de derivacao.</v>
          </cell>
          <cell r="D997" t="str">
            <v>m</v>
          </cell>
          <cell r="E997">
            <v>32.409999999999997</v>
          </cell>
        </row>
        <row r="998">
          <cell r="A998" t="str">
            <v>IT009894</v>
          </cell>
          <cell r="B998" t="str">
            <v>IT05300050A</v>
          </cell>
          <cell r="C998" t="str">
            <v>Tubo de PVC rigido, soldavel, para agua fria, com diametro de 32mm, exclusive pecas de derivacao.  Fornecimento e assentamento.</v>
          </cell>
          <cell r="D998" t="str">
            <v>un</v>
          </cell>
          <cell r="E998">
            <v>5.01</v>
          </cell>
        </row>
        <row r="999">
          <cell r="A999" t="str">
            <v>IT009410</v>
          </cell>
          <cell r="B999" t="str">
            <v>IT05300150A</v>
          </cell>
          <cell r="C999" t="str">
            <v>Tubo de PVC rigido, com diametro de 50mm, PBL, LF 26, PN80, Tigre Irriga LF ou similar.  Fornecimento.</v>
          </cell>
          <cell r="D999" t="str">
            <v>un</v>
          </cell>
          <cell r="E999">
            <v>3.23</v>
          </cell>
        </row>
        <row r="1000">
          <cell r="A1000" t="str">
            <v>IT009210</v>
          </cell>
          <cell r="B1000" t="str">
            <v>IT05350050/</v>
          </cell>
          <cell r="C1000" t="str">
            <v>Adaptador de PVC rigido soldavel, linha Irriga LF 08, Tigre, ou similar, com bolsa soldavel e rosca macho, diametro nominal de 50mm.  Fornecimento.</v>
          </cell>
          <cell r="D1000" t="str">
            <v>un</v>
          </cell>
          <cell r="E1000">
            <v>1.31</v>
          </cell>
        </row>
        <row r="1001">
          <cell r="A1001" t="str">
            <v>IT009899</v>
          </cell>
          <cell r="B1001" t="str">
            <v>IT05350100/</v>
          </cell>
          <cell r="C1001" t="str">
            <v>Bucha de reducao em PVC, soldavel, longa, Tigre ou similar DN 50 x DN 32.  Fornecimento.</v>
          </cell>
          <cell r="D1001" t="str">
            <v>un</v>
          </cell>
          <cell r="E1001">
            <v>1.32</v>
          </cell>
        </row>
        <row r="1002">
          <cell r="A1002" t="str">
            <v>IT009897</v>
          </cell>
          <cell r="B1002" t="str">
            <v>IT05350150/</v>
          </cell>
          <cell r="C1002" t="str">
            <v>Curva de 45o de PVC rigido, soldavel, Tigre ou similar, diametro nominal de 32mm.  Fornecimento.</v>
          </cell>
          <cell r="D1002" t="str">
            <v>un</v>
          </cell>
          <cell r="E1002">
            <v>1.23</v>
          </cell>
        </row>
        <row r="1003">
          <cell r="A1003" t="str">
            <v>IT009896</v>
          </cell>
          <cell r="B1003" t="str">
            <v>IT05350200/</v>
          </cell>
          <cell r="C1003" t="str">
            <v>Curva de 90o de PVC rigido, soldavel, Tigre ou similar, diametro nominal de 32mm.  Fornecimento.</v>
          </cell>
          <cell r="D1003" t="str">
            <v>un</v>
          </cell>
          <cell r="E1003">
            <v>1.86</v>
          </cell>
        </row>
        <row r="1004">
          <cell r="A1004" t="str">
            <v>IT009206</v>
          </cell>
          <cell r="B1004" t="str">
            <v>IT05350230/</v>
          </cell>
          <cell r="C1004" t="str">
            <v>Curva de 90o de PVC rigido, soldavel, linha Irriga LF 10, Tigre ou similar, diametro nominal de 50mm e pressao nominal de 80.  Fornecimento.</v>
          </cell>
          <cell r="D1004" t="str">
            <v>un</v>
          </cell>
          <cell r="E1004">
            <v>7.65</v>
          </cell>
        </row>
        <row r="1005">
          <cell r="A1005" t="str">
            <v>IT009903</v>
          </cell>
          <cell r="B1005" t="str">
            <v>IT05350250/</v>
          </cell>
          <cell r="C1005" t="str">
            <v>Curva de 45o de PVC rigido - PBA com 1 ponta e 1 bolsa, classe 12, diametro de 50mm.  Fornecimento e assentamento.</v>
          </cell>
          <cell r="D1005" t="str">
            <v>un</v>
          </cell>
          <cell r="E1005">
            <v>11.84</v>
          </cell>
        </row>
        <row r="1006">
          <cell r="A1006" t="str">
            <v>IT009213</v>
          </cell>
          <cell r="B1006" t="str">
            <v>IT05350300/</v>
          </cell>
          <cell r="C1006" t="str">
            <v>Joelho de ferro galvanizado, 45o, diametro de 1".  Fornecimento.</v>
          </cell>
          <cell r="D1006" t="str">
            <v>un</v>
          </cell>
          <cell r="E1006">
            <v>4.18</v>
          </cell>
        </row>
        <row r="1007">
          <cell r="A1007" t="str">
            <v>IT009895</v>
          </cell>
          <cell r="B1007" t="str">
            <v>IT05350350/</v>
          </cell>
          <cell r="C1007" t="str">
            <v>Luva em PVC rigido soldavel, diametro nominal de 32mm, Tigre ou similar.  Fornecimento.</v>
          </cell>
          <cell r="D1007" t="str">
            <v>un</v>
          </cell>
          <cell r="E1007">
            <v>0.46</v>
          </cell>
        </row>
        <row r="1008">
          <cell r="A1008" t="str">
            <v>IT009212</v>
          </cell>
          <cell r="B1008" t="str">
            <v>IT05350400/</v>
          </cell>
          <cell r="C1008" t="str">
            <v>Luva de aco galvanizado, de 25mm (1").  Fornecimento.</v>
          </cell>
          <cell r="D1008" t="str">
            <v>un</v>
          </cell>
          <cell r="E1008">
            <v>2.76</v>
          </cell>
        </row>
        <row r="1009">
          <cell r="A1009" t="str">
            <v>IT009211</v>
          </cell>
          <cell r="B1009" t="str">
            <v>IT05350450/</v>
          </cell>
          <cell r="C1009" t="str">
            <v>Luva de reducao em aco galvanizado, de 1 1/2"x3/4", Tupy ou similar.  Fornecimento.</v>
          </cell>
          <cell r="D1009" t="str">
            <v>un</v>
          </cell>
          <cell r="E1009">
            <v>5.12</v>
          </cell>
        </row>
        <row r="1010">
          <cell r="A1010" t="str">
            <v>IT009208</v>
          </cell>
          <cell r="B1010" t="str">
            <v>IT05350500/</v>
          </cell>
          <cell r="C1010" t="str">
            <v>Luva em PVC rigido soldavel, linha Irriga LF 12, Tigre, ou similar.  Fornecimento.</v>
          </cell>
          <cell r="D1010" t="str">
            <v>un</v>
          </cell>
          <cell r="E1010">
            <v>1.25</v>
          </cell>
        </row>
        <row r="1011">
          <cell r="A1011" t="str">
            <v>IT009209</v>
          </cell>
          <cell r="B1011" t="str">
            <v>IT05350550/</v>
          </cell>
          <cell r="C1011" t="str">
            <v>Niple de aco galvanizado, duplo, 3/4", classe 10, Tupy ou similar.  Fornecimento.</v>
          </cell>
          <cell r="D1011" t="str">
            <v>un</v>
          </cell>
          <cell r="E1011">
            <v>1.48</v>
          </cell>
        </row>
        <row r="1012">
          <cell r="A1012" t="str">
            <v>IT009207</v>
          </cell>
          <cell r="B1012" t="str">
            <v>IT05350600/</v>
          </cell>
          <cell r="C1012" t="str">
            <v>Te de PVC rigido soldavel, linha Irriga LF 16, Tigre, ou similar.  Fornecimento.</v>
          </cell>
          <cell r="D1012" t="str">
            <v>un</v>
          </cell>
          <cell r="E1012">
            <v>4.5999999999999996</v>
          </cell>
        </row>
        <row r="1013">
          <cell r="A1013" t="str">
            <v>IT009898</v>
          </cell>
          <cell r="B1013" t="str">
            <v>IT05350650/</v>
          </cell>
          <cell r="C1013" t="str">
            <v>Te de reducao de PVC rigido, soldavel, Tigre ou similar, diametro nominal de (50x32)mm.  Fornecimento.</v>
          </cell>
          <cell r="D1013" t="str">
            <v>un</v>
          </cell>
          <cell r="E1013">
            <v>3.96</v>
          </cell>
        </row>
        <row r="1014">
          <cell r="A1014" t="str">
            <v>IT002505</v>
          </cell>
          <cell r="B1014" t="str">
            <v>IT05500050A</v>
          </cell>
          <cell r="C1014" t="str">
            <v>Isolamento em tubulacao de 1", compreendendo calha de isolamento de hidrossilicato de calcio, com espessura de 1", fixada com arame galvanizado, chapa de aluminio corrugado com papel Kraft com 0,15mm, fixada com cinta de aluminio com 1/2"x0,5mm e selo par</v>
          </cell>
          <cell r="D1014" t="str">
            <v>m</v>
          </cell>
          <cell r="E1014">
            <v>33.020000000000003</v>
          </cell>
        </row>
        <row r="1015">
          <cell r="A1015" t="str">
            <v>IT002510</v>
          </cell>
          <cell r="B1015" t="str">
            <v>IT05500100A</v>
          </cell>
          <cell r="C1015" t="str">
            <v>Isolamento em tubulacao de 1 1/4", compreendendo calha de isolamento de hidrossilicato de calcio, com espessura de 1", fixada com arame galvanizado, chapa de aluminio corrugado com papel Kraft com 0,15mm, fixada com cinta de aluminio com 1/2"x0,5mm e selo</v>
          </cell>
          <cell r="D1015" t="str">
            <v>m</v>
          </cell>
          <cell r="E1015">
            <v>37.409999999999997</v>
          </cell>
        </row>
        <row r="1016">
          <cell r="A1016" t="str">
            <v>IT002509</v>
          </cell>
          <cell r="B1016" t="str">
            <v>IT05500150A</v>
          </cell>
          <cell r="C1016" t="str">
            <v>Isolamento em tubulacao de 1 1/2", compreendendo calha de isolamento de hidrossilicato de calcio, com espessura de 1", fixada com arame galvanizado, chapa de aluminio corrugado com papel Kraft com 0,15mm, fixada com cinta de aluminio com 1/2"x0,5mm e selo</v>
          </cell>
          <cell r="D1016" t="str">
            <v>m</v>
          </cell>
          <cell r="E1016">
            <v>38.630000000000003</v>
          </cell>
        </row>
        <row r="1017">
          <cell r="A1017" t="str">
            <v>IT003964</v>
          </cell>
          <cell r="B1017" t="str">
            <v>IT05550050A</v>
          </cell>
          <cell r="C1017" t="str">
            <v>Tubo em ferro galvanizado, com costura, com diametro de 1/2", inclusive conexoes e emendas, exclusive abertura e fechamento de rasgo.  Fornecimento e assentamento.</v>
          </cell>
          <cell r="D1017" t="str">
            <v>m</v>
          </cell>
          <cell r="E1017">
            <v>8.01</v>
          </cell>
        </row>
        <row r="1018">
          <cell r="A1018" t="str">
            <v>IT003965</v>
          </cell>
          <cell r="B1018" t="str">
            <v>IT05550053A</v>
          </cell>
          <cell r="C1018" t="str">
            <v>Tubo em ferro galvanizado, com costura, com diametro de 3/4", inclusive conexoes e emendas, exclusive abertura e fechamento manual de rasgo.  Fornecimento e assentamento.</v>
          </cell>
          <cell r="D1018" t="str">
            <v>m</v>
          </cell>
          <cell r="E1018">
            <v>10</v>
          </cell>
        </row>
        <row r="1019">
          <cell r="A1019" t="str">
            <v>IT003966</v>
          </cell>
          <cell r="B1019" t="str">
            <v>IT05550056A</v>
          </cell>
          <cell r="C1019" t="str">
            <v>Tubo em ferro galvanizado, com costura, com diametro de 1", inclusive conexoes e emendas, exclusive abertura e fechamento  de rasgo.  Fornecimento e assentamento.</v>
          </cell>
          <cell r="D1019" t="str">
            <v>m</v>
          </cell>
          <cell r="E1019">
            <v>13.84</v>
          </cell>
        </row>
        <row r="1020">
          <cell r="A1020" t="str">
            <v>IT003967</v>
          </cell>
          <cell r="B1020" t="str">
            <v>IT05550059A</v>
          </cell>
          <cell r="C1020" t="str">
            <v>Tubo em ferro galvanizado, com costura, com diametro de 1 1/4", inclusive conexoes e emendas, exclusive abertura e fechamento  de rasgo.  Fornecimento e assentamento.</v>
          </cell>
          <cell r="D1020" t="str">
            <v>m</v>
          </cell>
          <cell r="E1020">
            <v>16.989999999999998</v>
          </cell>
        </row>
        <row r="1021">
          <cell r="A1021" t="str">
            <v>IT003968</v>
          </cell>
          <cell r="B1021" t="str">
            <v>IT05550062A</v>
          </cell>
          <cell r="C1021" t="str">
            <v>Tubo em ferro galvanizado, com costura, com diametro de 1 1/2", inclusive conexoes e emendas, exclusive abertura e fechamento de rasgo.  Fornecimento e assentamento.</v>
          </cell>
          <cell r="D1021" t="str">
            <v>m</v>
          </cell>
          <cell r="E1021">
            <v>20.190000000000001</v>
          </cell>
        </row>
        <row r="1022">
          <cell r="A1022" t="str">
            <v>IT003969</v>
          </cell>
          <cell r="B1022" t="str">
            <v>IT05550065A</v>
          </cell>
          <cell r="C1022" t="str">
            <v>Tubo em ferro galvanizado, com costura, com diametro de 2", inclusive conexoes e emendas, exclusive abertura e fechamento de rasgo.  Fornecimento e assentamento.</v>
          </cell>
          <cell r="D1022" t="str">
            <v>m</v>
          </cell>
          <cell r="E1022">
            <v>27.9</v>
          </cell>
        </row>
        <row r="1023">
          <cell r="A1023" t="str">
            <v>IT003970</v>
          </cell>
          <cell r="B1023" t="str">
            <v>IT05550068A</v>
          </cell>
          <cell r="C1023" t="str">
            <v>Tubo em ferro galvanizado, com costura, com diametro de 2 1/ 2", inclusive conexoes e emendas, exclusive abertura e fechamento  de rasgo.  Fornecimento e assentamento.</v>
          </cell>
          <cell r="D1023" t="str">
            <v>m</v>
          </cell>
          <cell r="E1023">
            <v>37.58</v>
          </cell>
        </row>
        <row r="1024">
          <cell r="A1024" t="str">
            <v>IT003971</v>
          </cell>
          <cell r="B1024" t="str">
            <v>IT05550071A</v>
          </cell>
          <cell r="C1024" t="str">
            <v>Tubo em ferro galvanizado, com costura, com diametro de 3",  inclusive conexoes e emendas, exclusive abertura e fechamento  de rasgo.  Fornecimento e assentamento.</v>
          </cell>
          <cell r="D1024" t="str">
            <v>m</v>
          </cell>
          <cell r="E1024">
            <v>44.58</v>
          </cell>
        </row>
        <row r="1025">
          <cell r="A1025" t="str">
            <v>IT003972</v>
          </cell>
          <cell r="B1025" t="str">
            <v>IT05550074A</v>
          </cell>
          <cell r="C1025" t="str">
            <v>Tubo em ferro galvanizado, com costura, com diametro de 4", inclusive conexoes e emendas, exclusive abertura e fechamento  de rasgo.  Fornecimento e assentamento.</v>
          </cell>
          <cell r="D1025" t="str">
            <v>m</v>
          </cell>
          <cell r="E1025">
            <v>67.180000000000007</v>
          </cell>
        </row>
        <row r="1026">
          <cell r="A1026" t="str">
            <v>IT017087</v>
          </cell>
          <cell r="B1026" t="str">
            <v>IT05550115/</v>
          </cell>
          <cell r="C1026" t="str">
            <v>Tubo de aco galvanizado, com costura, com diametro de 2", DIN-2440.  Fornecimento.</v>
          </cell>
          <cell r="D1026" t="str">
            <v>m</v>
          </cell>
          <cell r="E1026">
            <v>21.19</v>
          </cell>
        </row>
        <row r="1027">
          <cell r="A1027" t="str">
            <v>IT017086</v>
          </cell>
          <cell r="B1027" t="str">
            <v>IT05550118/</v>
          </cell>
          <cell r="C1027" t="str">
            <v>Tubo de aco galvanizado, com costura, com diametro de 2 1/ 2", DIN-2440. Fornecimento.</v>
          </cell>
          <cell r="D1027" t="str">
            <v>m</v>
          </cell>
          <cell r="E1027">
            <v>27.22</v>
          </cell>
        </row>
        <row r="1028">
          <cell r="A1028" t="str">
            <v>IT005310</v>
          </cell>
          <cell r="B1028" t="str">
            <v>IT05600050A</v>
          </cell>
          <cell r="C1028" t="str">
            <v>Tubo em ferro galvanizado, sem costura, com diametro de 1/2", inclusive conexoes e emendas, exclusive abertura e fechamento manual de rasgo.   Fornecimento e colocacao.</v>
          </cell>
          <cell r="D1028" t="str">
            <v>m</v>
          </cell>
          <cell r="E1028">
            <v>5.73</v>
          </cell>
        </row>
        <row r="1029">
          <cell r="A1029" t="str">
            <v>IT005302</v>
          </cell>
          <cell r="B1029" t="str">
            <v>IT05600053A</v>
          </cell>
          <cell r="C1029" t="str">
            <v>Tubo em ferro galvanizado, sem costura, com diametro de 3/4", inclusive conexoes e emendas, exclusive abertura e fechamento manual de rasgo.   Fornecimento e colocacao.</v>
          </cell>
          <cell r="D1029" t="str">
            <v>m</v>
          </cell>
          <cell r="E1029">
            <v>11.59</v>
          </cell>
        </row>
        <row r="1030">
          <cell r="A1030" t="str">
            <v>IT005303</v>
          </cell>
          <cell r="B1030" t="str">
            <v>IT05600056A</v>
          </cell>
          <cell r="C1030" t="str">
            <v>Tubo em ferro galvanizado, sem costura, com diametro de 1", inclusive conexoes e emendas, exclusive abertura e fechamento manual de rasgo.   Fornecimento e colocacao.</v>
          </cell>
          <cell r="D1030" t="str">
            <v>m</v>
          </cell>
          <cell r="E1030">
            <v>13.77</v>
          </cell>
        </row>
        <row r="1031">
          <cell r="A1031" t="str">
            <v>IT005311</v>
          </cell>
          <cell r="B1031" t="str">
            <v>IT05600059A</v>
          </cell>
          <cell r="C1031" t="str">
            <v>Tubo em ferro galvanizado, sem costura, com diametro de 1 1/4", inclusive conexoes e emendas, exclusive abertura e fechamento manual de rasgo.   Fornecimento e colocacao.</v>
          </cell>
          <cell r="D1031" t="str">
            <v>m</v>
          </cell>
          <cell r="E1031">
            <v>13.53</v>
          </cell>
        </row>
        <row r="1032">
          <cell r="A1032" t="str">
            <v>IT005304</v>
          </cell>
          <cell r="B1032" t="str">
            <v>IT05600062A</v>
          </cell>
          <cell r="C1032" t="str">
            <v>Tubo em ferro galvanizado, sem costura, com diametro de 1 1/ 2", inclusive conexoes e emendas, exclusive abertura e fechamento manual de rasgo.   Fornecimento e colocacao.</v>
          </cell>
          <cell r="D1032" t="str">
            <v>m</v>
          </cell>
          <cell r="E1032">
            <v>19.7</v>
          </cell>
        </row>
        <row r="1033">
          <cell r="A1033" t="str">
            <v>IT009286</v>
          </cell>
          <cell r="B1033" t="str">
            <v>IT15050153/</v>
          </cell>
          <cell r="C1033" t="str">
            <v>Tubo de PVC rigido, soldavel, com diametro de 25mm.  Fornecimento.</v>
          </cell>
          <cell r="D1033" t="str">
            <v>m</v>
          </cell>
          <cell r="E1033">
            <v>1.2</v>
          </cell>
        </row>
        <row r="1034">
          <cell r="A1034" t="str">
            <v>IT005105</v>
          </cell>
          <cell r="B1034" t="str">
            <v>IT15050156/</v>
          </cell>
          <cell r="C1034" t="str">
            <v>Tubo de PVC rigido, soldavel, com diametro de 25cm.  Fornecimento.</v>
          </cell>
          <cell r="D1034" t="str">
            <v>m</v>
          </cell>
          <cell r="E1034">
            <v>29.18</v>
          </cell>
        </row>
        <row r="1035">
          <cell r="A1035" t="str">
            <v>IT009284</v>
          </cell>
          <cell r="B1035" t="str">
            <v>IT15050159/</v>
          </cell>
          <cell r="C1035" t="str">
            <v>Tubo de PVC rigido, soldavel, com diametro de 40mm.  Fornecimento.</v>
          </cell>
          <cell r="D1035" t="str">
            <v>m</v>
          </cell>
          <cell r="E1035">
            <v>3.35</v>
          </cell>
        </row>
        <row r="1036">
          <cell r="A1036" t="str">
            <v>IT009283</v>
          </cell>
          <cell r="B1036" t="str">
            <v>IT15050162/</v>
          </cell>
          <cell r="C1036" t="str">
            <v>Tubo de PVC rigido, soldavel, com diametro de 50mm.  Fornecimento.</v>
          </cell>
          <cell r="D1036" t="str">
            <v>m</v>
          </cell>
          <cell r="E1036">
            <v>4.49</v>
          </cell>
        </row>
        <row r="1037">
          <cell r="A1037" t="str">
            <v>IT017880</v>
          </cell>
          <cell r="B1037" t="str">
            <v>IT15050165A</v>
          </cell>
          <cell r="C1037" t="str">
            <v>Tubo de PVC rigido, soldavel, com diametro de 50mm, inclusive conexoes e emendas, exclusive abertura e fechamento de rasgo.  Fornecimento e assentamento.</v>
          </cell>
          <cell r="D1037" t="str">
            <v>m</v>
          </cell>
          <cell r="E1037">
            <v>7.15</v>
          </cell>
        </row>
        <row r="1038">
          <cell r="A1038" t="str">
            <v>IT004504</v>
          </cell>
          <cell r="B1038" t="str">
            <v>IT15100050/</v>
          </cell>
          <cell r="C1038" t="str">
            <v>Anel de borracha para PVC, com diametro de 75mm.  Fornecimento e assentamento.</v>
          </cell>
          <cell r="D1038" t="str">
            <v>un</v>
          </cell>
          <cell r="E1038">
            <v>1.4</v>
          </cell>
        </row>
        <row r="1039">
          <cell r="A1039" t="str">
            <v>IT006325</v>
          </cell>
          <cell r="B1039" t="str">
            <v>IT15100100/</v>
          </cell>
          <cell r="C1039" t="str">
            <v>Curva de 90o de PVC rigido, roscavel, de 2".  Fornecimento e assentamento.</v>
          </cell>
          <cell r="D1039" t="str">
            <v>un</v>
          </cell>
          <cell r="E1039">
            <v>13.77</v>
          </cell>
        </row>
        <row r="1040">
          <cell r="A1040" t="str">
            <v>IT006427</v>
          </cell>
          <cell r="B1040" t="str">
            <v>IT15100150/</v>
          </cell>
          <cell r="C1040" t="str">
            <v>Curva curta de PVC rigido, 87o 30', serie R, diametro de 75mm.  Fornecimento e assentamento.</v>
          </cell>
          <cell r="D1040" t="str">
            <v>un</v>
          </cell>
          <cell r="E1040">
            <v>13.54</v>
          </cell>
        </row>
        <row r="1041">
          <cell r="A1041" t="str">
            <v>IT006400</v>
          </cell>
          <cell r="B1041" t="str">
            <v>IT15100203/</v>
          </cell>
          <cell r="C1041" t="str">
            <v>Joelho de PVC rigido, serie R, 45o, ponta e bolsa, diametro de 75mm.  Fornecimento e assentamento.</v>
          </cell>
          <cell r="D1041" t="str">
            <v>un</v>
          </cell>
          <cell r="E1041">
            <v>8.8000000000000007</v>
          </cell>
        </row>
        <row r="1042">
          <cell r="A1042" t="str">
            <v>IT006402</v>
          </cell>
          <cell r="B1042" t="str">
            <v>IT15100206/</v>
          </cell>
          <cell r="C1042" t="str">
            <v>Joelho de PVC rigido, serie R, 45o, ponta e bolsa, diametro de 100mm.  Fornecimento e assentamento.</v>
          </cell>
          <cell r="D1042" t="str">
            <v>un</v>
          </cell>
          <cell r="E1042">
            <v>11.83</v>
          </cell>
        </row>
        <row r="1043">
          <cell r="A1043" t="str">
            <v>IT006437</v>
          </cell>
          <cell r="B1043" t="str">
            <v>IT15100209/</v>
          </cell>
          <cell r="C1043" t="str">
            <v>Joelho de PVC rigido, 45o, serie R, ponta e bolsa, diametro de 150mm.  Fornecimento e assentamento.</v>
          </cell>
          <cell r="D1043" t="str">
            <v>un</v>
          </cell>
          <cell r="E1043">
            <v>26.06</v>
          </cell>
        </row>
        <row r="1044">
          <cell r="A1044" t="str">
            <v>IT006404</v>
          </cell>
          <cell r="B1044" t="str">
            <v>IT15100250/</v>
          </cell>
          <cell r="C1044" t="str">
            <v>Joelho de PVC rigido, serie R, 90o, ponta e bolsa, diametro de 50mm.  Fornecimento e assentamento.</v>
          </cell>
          <cell r="D1044" t="str">
            <v>un</v>
          </cell>
          <cell r="E1044">
            <v>6.24</v>
          </cell>
        </row>
        <row r="1045">
          <cell r="A1045" t="str">
            <v>IT004499</v>
          </cell>
          <cell r="B1045" t="str">
            <v>IT15100253/</v>
          </cell>
          <cell r="C1045" t="str">
            <v>Joelho de PVC rigido para esgoto, serie R, 90o, diametro de 75mm.  Fornecimento e assentamento.</v>
          </cell>
          <cell r="D1045" t="str">
            <v>un</v>
          </cell>
          <cell r="E1045">
            <v>10.15</v>
          </cell>
        </row>
        <row r="1046">
          <cell r="A1046" t="str">
            <v>IT006417</v>
          </cell>
          <cell r="B1046" t="str">
            <v>IT15100256/</v>
          </cell>
          <cell r="C1046" t="str">
            <v>Joelho de PVC rigido, 90o, serie R, ponta e bolsa, diametro de 100mm.  Fornecimento e assentamento.</v>
          </cell>
          <cell r="D1046" t="str">
            <v>un</v>
          </cell>
          <cell r="E1046">
            <v>14.39</v>
          </cell>
        </row>
        <row r="1047">
          <cell r="A1047" t="str">
            <v>IT006429</v>
          </cell>
          <cell r="B1047" t="str">
            <v>IT15100303/</v>
          </cell>
          <cell r="C1047" t="str">
            <v>Juncao simples de PVC rigido, serie R, diametro de 75mm.  Fornecimento e assentamento.</v>
          </cell>
          <cell r="D1047" t="str">
            <v>un</v>
          </cell>
          <cell r="E1047">
            <v>15.27</v>
          </cell>
        </row>
        <row r="1048">
          <cell r="A1048" t="str">
            <v>IT006398</v>
          </cell>
          <cell r="B1048" t="str">
            <v>IT15100306/</v>
          </cell>
          <cell r="C1048" t="str">
            <v>Juncao simples de PVC rigido, serie R, diametro de 100mm.  Fornecimento e assentamento.</v>
          </cell>
          <cell r="D1048" t="str">
            <v>un</v>
          </cell>
          <cell r="E1048">
            <v>22.9</v>
          </cell>
        </row>
        <row r="1049">
          <cell r="A1049" t="str">
            <v>IT006418</v>
          </cell>
          <cell r="B1049" t="str">
            <v>IT15100309/</v>
          </cell>
          <cell r="C1049" t="str">
            <v>Juncao simples de PVC rigido, serie R, diametro de 150mm.  Fornecimento e assentamento.</v>
          </cell>
          <cell r="D1049" t="str">
            <v>un</v>
          </cell>
          <cell r="E1049">
            <v>52.89</v>
          </cell>
        </row>
        <row r="1050">
          <cell r="A1050" t="str">
            <v>IT006443</v>
          </cell>
          <cell r="B1050" t="str">
            <v>IT15100318/</v>
          </cell>
          <cell r="C1050" t="str">
            <v>Juncao simples de PVC rigido, serie R, diametro de (150x100)mm.  Fornecimento e assentamento.</v>
          </cell>
          <cell r="D1050" t="str">
            <v>un</v>
          </cell>
          <cell r="E1050">
            <v>35.61</v>
          </cell>
        </row>
        <row r="1051">
          <cell r="A1051" t="str">
            <v>IT006431</v>
          </cell>
          <cell r="B1051" t="str">
            <v>IT15100350/</v>
          </cell>
          <cell r="C1051" t="str">
            <v>Juncao de 45o de PVC rigido, diametro de 40mm.  Fornecimento e assentamento.</v>
          </cell>
          <cell r="D1051" t="str">
            <v>un</v>
          </cell>
          <cell r="E1051">
            <v>4.63</v>
          </cell>
        </row>
        <row r="1052">
          <cell r="A1052" t="str">
            <v>IT004507</v>
          </cell>
          <cell r="B1052" t="str">
            <v>IT15100400/</v>
          </cell>
          <cell r="C1052" t="str">
            <v>Luva dupla de PVC rigido para esgoto, de 50mm.  Fornecimento e assentamento.</v>
          </cell>
          <cell r="D1052" t="str">
            <v>un</v>
          </cell>
          <cell r="E1052">
            <v>4.6399999999999997</v>
          </cell>
        </row>
        <row r="1053">
          <cell r="A1053" t="str">
            <v>IT004514</v>
          </cell>
          <cell r="B1053" t="str">
            <v>IT15100403/</v>
          </cell>
          <cell r="C1053" t="str">
            <v>Luva dupla de PVC rigido para esgoto, de 75mm.  Fornecimento e assentamento.</v>
          </cell>
          <cell r="D1053" t="str">
            <v>un</v>
          </cell>
          <cell r="E1053">
            <v>5.37</v>
          </cell>
        </row>
        <row r="1054">
          <cell r="A1054" t="str">
            <v>IT004508</v>
          </cell>
          <cell r="B1054" t="str">
            <v>IT15100450/</v>
          </cell>
          <cell r="C1054" t="str">
            <v>Luva dupla de PVC rigido para esgoto e aguas pluviais, com parede reforcada, serie R, de 100mm.  Fornecimento e assentamento.</v>
          </cell>
          <cell r="D1054" t="str">
            <v>un</v>
          </cell>
          <cell r="E1054">
            <v>9.3800000000000008</v>
          </cell>
        </row>
        <row r="1055">
          <cell r="A1055" t="str">
            <v>IT006434</v>
          </cell>
          <cell r="B1055" t="str">
            <v>IT15100500/</v>
          </cell>
          <cell r="C1055" t="str">
            <v>Te de inspecao de PVC rigido, serie R, diametro de 75mm.  Fornecimento e assentamento.</v>
          </cell>
          <cell r="D1055" t="str">
            <v>un</v>
          </cell>
          <cell r="E1055">
            <v>15.85</v>
          </cell>
        </row>
        <row r="1056">
          <cell r="A1056" t="str">
            <v>IT006420</v>
          </cell>
          <cell r="B1056" t="str">
            <v>IT15100556/</v>
          </cell>
          <cell r="C1056" t="str">
            <v>Te sanitario de PVC rigido, serie R, diametro de 75mm.  Fornecimento e assentamento.</v>
          </cell>
          <cell r="D1056" t="str">
            <v>un</v>
          </cell>
          <cell r="E1056">
            <v>16.32</v>
          </cell>
        </row>
        <row r="1057">
          <cell r="A1057" t="str">
            <v>IT006421</v>
          </cell>
          <cell r="B1057" t="str">
            <v>IT15100559/</v>
          </cell>
          <cell r="C1057" t="str">
            <v>Te sanitario de PVC rigido, serie R, diametro de 100mm.  Fornecimento e assentamento.</v>
          </cell>
          <cell r="D1057" t="str">
            <v>un</v>
          </cell>
          <cell r="E1057">
            <v>23.97</v>
          </cell>
        </row>
        <row r="1058">
          <cell r="A1058" t="str">
            <v>IT006423</v>
          </cell>
          <cell r="B1058" t="str">
            <v>IT15100600/</v>
          </cell>
          <cell r="C1058" t="str">
            <v>Te sanitario, de PVC rigido, serie R, diametro de (50x75)mm.  Fornecimento e assentamento.</v>
          </cell>
          <cell r="D1058" t="str">
            <v>un</v>
          </cell>
          <cell r="E1058">
            <v>19.079999999999998</v>
          </cell>
        </row>
        <row r="1059">
          <cell r="A1059" t="str">
            <v>IT006419</v>
          </cell>
          <cell r="B1059" t="str">
            <v>IT15100603/</v>
          </cell>
          <cell r="C1059" t="str">
            <v>Te sanitario de PVC rigido, serie R, diametro de (100x75)mm.  Fornecimento e assentamento.</v>
          </cell>
          <cell r="D1059" t="str">
            <v>un</v>
          </cell>
          <cell r="E1059">
            <v>16.54</v>
          </cell>
        </row>
        <row r="1060">
          <cell r="A1060" t="str">
            <v>IT006445</v>
          </cell>
          <cell r="B1060" t="str">
            <v>IT15200100/</v>
          </cell>
          <cell r="C1060" t="str">
            <v>Bucha de reducao em ferro fundido, BRHL, diametro de (75x50)mm.  Fornecimento e colocacao.</v>
          </cell>
          <cell r="D1060" t="str">
            <v>un</v>
          </cell>
          <cell r="E1060">
            <v>14.47</v>
          </cell>
        </row>
        <row r="1061">
          <cell r="A1061" t="str">
            <v>IT006453</v>
          </cell>
          <cell r="B1061" t="str">
            <v>IT15200150/</v>
          </cell>
          <cell r="C1061" t="str">
            <v>Curva de ferro fundido, 90o, com flanges, diametro de 150mm.  Fornecimento e assentamento.</v>
          </cell>
          <cell r="D1061" t="str">
            <v>un</v>
          </cell>
          <cell r="E1061">
            <v>272.83</v>
          </cell>
        </row>
        <row r="1062">
          <cell r="A1062" t="str">
            <v>IT006455</v>
          </cell>
          <cell r="B1062" t="str">
            <v>IT15200200/</v>
          </cell>
          <cell r="C1062" t="str">
            <v>Extremidade de ferro fundido, com flange e junta elastica, diametro de 200mm.  Fornecimento e assentamento.</v>
          </cell>
          <cell r="D1062" t="str">
            <v>un</v>
          </cell>
          <cell r="E1062">
            <v>282.81</v>
          </cell>
        </row>
        <row r="1063">
          <cell r="A1063" t="str">
            <v>IT006447</v>
          </cell>
          <cell r="B1063" t="str">
            <v>IT15200250/</v>
          </cell>
          <cell r="C1063" t="str">
            <v>Joelho de ferro fundido, 87o 30', J87HL, diametro de 100mm.  Fornecimento e assentamento.</v>
          </cell>
          <cell r="D1063" t="str">
            <v>un</v>
          </cell>
          <cell r="E1063">
            <v>46.29</v>
          </cell>
        </row>
        <row r="1064">
          <cell r="A1064" t="str">
            <v>IT006440</v>
          </cell>
          <cell r="B1064" t="str">
            <v>IT15200500/</v>
          </cell>
          <cell r="C1064" t="str">
            <v>Luva de ferro fundido, bolsa bolsa, LBBHL, diametro de 100mm.  Fornecimento e assentamento.</v>
          </cell>
          <cell r="D1064" t="str">
            <v>un</v>
          </cell>
          <cell r="E1064">
            <v>144.30000000000001</v>
          </cell>
        </row>
        <row r="1065">
          <cell r="A1065" t="str">
            <v>IT004634</v>
          </cell>
          <cell r="B1065" t="str">
            <v>IT15250050/</v>
          </cell>
          <cell r="C1065" t="str">
            <v>Tubo de queda de PVC rigido, de 75mm, inclusive te sanitario.  Fornecimento e colocacao.</v>
          </cell>
          <cell r="D1065" t="str">
            <v>m</v>
          </cell>
          <cell r="E1065">
            <v>21.5</v>
          </cell>
        </row>
        <row r="1066">
          <cell r="A1066" t="str">
            <v>IT004633</v>
          </cell>
          <cell r="B1066" t="str">
            <v>IT15250053/</v>
          </cell>
          <cell r="C1066" t="str">
            <v>Tubo de queda de PVC rigido, de 100mm, inclusive te sanitario.  Fornecimento e colocacao.</v>
          </cell>
          <cell r="D1066" t="str">
            <v>m</v>
          </cell>
          <cell r="E1066">
            <v>33.49</v>
          </cell>
        </row>
        <row r="1067">
          <cell r="A1067" t="str">
            <v>IT004632</v>
          </cell>
          <cell r="B1067" t="str">
            <v>IT15250056/</v>
          </cell>
          <cell r="C1067" t="str">
            <v>Tubo de queda de PVC rigido, de 150mm, inclusive te sanitario.  Fornecimento e colocacao.</v>
          </cell>
          <cell r="D1067" t="str">
            <v>m</v>
          </cell>
          <cell r="E1067">
            <v>51.48</v>
          </cell>
        </row>
        <row r="1068">
          <cell r="A1068" t="str">
            <v>IT000953</v>
          </cell>
          <cell r="B1068" t="str">
            <v>IT15250100A</v>
          </cell>
          <cell r="C1068" t="str">
            <v>Tubo de PVC rigido, de 75mm, para ventilacao, inclusive conexoes.  Fornecimento e assentamento.</v>
          </cell>
          <cell r="D1068" t="str">
            <v>m</v>
          </cell>
          <cell r="E1068">
            <v>9.17</v>
          </cell>
        </row>
        <row r="1069">
          <cell r="A1069" t="str">
            <v>IT004635</v>
          </cell>
          <cell r="B1069" t="str">
            <v>IT15250103/</v>
          </cell>
          <cell r="C1069" t="str">
            <v>Tubo para ventilacao de PVC rigido, de 100mm, inclusive conexoes.  Fornecimento e colocacao.</v>
          </cell>
          <cell r="D1069" t="str">
            <v>m</v>
          </cell>
          <cell r="E1069">
            <v>25.25</v>
          </cell>
        </row>
        <row r="1070">
          <cell r="A1070" t="str">
            <v>IT000931</v>
          </cell>
          <cell r="B1070" t="str">
            <v>IT15250150/</v>
          </cell>
          <cell r="C1070" t="str">
            <v>Tubo de queda ferro fundido, diametro de 100mm, inclusive te sanitario.  Fornecimento e assentamento.</v>
          </cell>
          <cell r="D1070" t="str">
            <v>m</v>
          </cell>
          <cell r="E1070">
            <v>128.93</v>
          </cell>
        </row>
        <row r="1071">
          <cell r="A1071" t="str">
            <v>IT000918</v>
          </cell>
          <cell r="B1071" t="str">
            <v>IT15300050/</v>
          </cell>
          <cell r="C1071" t="str">
            <v>Caixa de alvenaria de tijolo macico (7x10x20)cm, em paredes de meia vez, com dimensoes de (0,20x0,20x0,30)m, assentada com argamassa de cimento e areia no traco 1:4, revestida internamente com a mesma argamassa, inclusive tampa de concreto simples.</v>
          </cell>
          <cell r="D1071" t="str">
            <v>un</v>
          </cell>
          <cell r="E1071">
            <v>46.37</v>
          </cell>
        </row>
        <row r="1072">
          <cell r="A1072" t="str">
            <v>IT005248</v>
          </cell>
          <cell r="B1072" t="str">
            <v>IT15300100/</v>
          </cell>
          <cell r="C1072" t="str">
            <v>Caixa de inspecao, de concreto pre-moldado, do tipo aprovado pela CEDAE, constando de circulo de fundo, 2 aneis superpostos, de 50mm de espessura e 600mm de diametro interno, sendo 1 anel inferior (entrada e saida), de 300mm e 1 de 75mm de altura, perfaze</v>
          </cell>
          <cell r="D1072" t="str">
            <v>un</v>
          </cell>
          <cell r="E1072">
            <v>35.08</v>
          </cell>
        </row>
        <row r="1073">
          <cell r="A1073" t="str">
            <v>IT000921</v>
          </cell>
          <cell r="B1073" t="str">
            <v>IT15300103/</v>
          </cell>
          <cell r="C1073" t="str">
            <v>Caixa de inspecao, de concreto pre-moldado, do tipo aprovado pela CEDAE, constando de circulo de fundo, 3 aneis superpostos, de 50mm de espessura e 600mm de diametro interno, sendo 1 anel inferior (entrada e saida) de 300mm, 1 de 150mm e 1 de 75mm de altu</v>
          </cell>
          <cell r="D1073" t="str">
            <v>un</v>
          </cell>
          <cell r="E1073">
            <v>46.72</v>
          </cell>
        </row>
        <row r="1074">
          <cell r="A1074" t="str">
            <v>IT008569</v>
          </cell>
          <cell r="B1074" t="str">
            <v>IT15300106/</v>
          </cell>
          <cell r="C1074" t="str">
            <v xml:space="preserve">Caixa de inspecao, de concreto pre-moldado, do tipo aprovado pela CEDAE, constando de circulo de fundo, 4 aneis superpostos, de 50mm de espessura e 600mm de diametro interno, sendo 1 anel inferior (entrada e saida) de 300mm, mais 1 de 300mm, 1 de 150mm e </v>
          </cell>
          <cell r="D1074" t="str">
            <v>un</v>
          </cell>
          <cell r="E1074">
            <v>63.04</v>
          </cell>
        </row>
        <row r="1075">
          <cell r="A1075" t="str">
            <v>IT000920</v>
          </cell>
          <cell r="B1075" t="str">
            <v>IT15350050/</v>
          </cell>
          <cell r="C1075" t="str">
            <v>Caixa de gordura simples (CGS) de concreto, conforme especificacao da CEDAE, inclusive tampa de concreto, escavacao e reaterro, exclusive retirada do material excedente.  Fornecimento e colocacao.</v>
          </cell>
          <cell r="D1075" t="str">
            <v>un</v>
          </cell>
          <cell r="E1075">
            <v>43.53</v>
          </cell>
        </row>
        <row r="1076">
          <cell r="A1076" t="str">
            <v>IT005281</v>
          </cell>
          <cell r="B1076" t="str">
            <v>IT15350100/</v>
          </cell>
          <cell r="C1076" t="str">
            <v>Caixa de gordura dupla (CGD) de concreto, conforme especificacao da CEDAE, inclusive tampa de concreto, escavacao e reaterro, exclusive retirada do material excedente.  Fornecimento e colocacao.</v>
          </cell>
          <cell r="D1076" t="str">
            <v>un</v>
          </cell>
          <cell r="E1076">
            <v>67.930000000000007</v>
          </cell>
        </row>
        <row r="1077">
          <cell r="A1077" t="str">
            <v>IT017799</v>
          </cell>
          <cell r="B1077" t="str">
            <v>IT15350150/</v>
          </cell>
          <cell r="C1077" t="str">
            <v>Caixa de gordura especial em concreto, conforme especificacoes da CEDAE, de (0,80x1,50x1,00)m, inclusive tampa de concreto, escavacao e reaterro, exclusive retirada do material excedente.  Fornecimento e colocacao.</v>
          </cell>
          <cell r="D1077" t="str">
            <v>un</v>
          </cell>
          <cell r="E1077">
            <v>813.11</v>
          </cell>
        </row>
        <row r="1078">
          <cell r="A1078" t="str">
            <v>IT009042</v>
          </cell>
          <cell r="B1078" t="str">
            <v>IT15350153/</v>
          </cell>
          <cell r="C1078" t="str">
            <v>Caixa de gordura especial de alvenaria de tijolo macico, em paredes de 1 vez (0,20)m, para 350 pessoas, medindo (1x1,20x1)m, inclusive escavacao, reaterro e tampao de ferro fundido, exclusive retirada de material excedente.  Fornecimento e assentamento.</v>
          </cell>
          <cell r="D1078" t="str">
            <v>un</v>
          </cell>
          <cell r="E1078">
            <v>870.51</v>
          </cell>
        </row>
        <row r="1079">
          <cell r="A1079" t="str">
            <v>IT006438</v>
          </cell>
          <cell r="B1079" t="str">
            <v>IT15400050A</v>
          </cell>
          <cell r="C1079" t="str">
            <v>Caixa sifonada com saida de 75mm.  Fornecimento e assentamento.</v>
          </cell>
          <cell r="D1079" t="str">
            <v>un</v>
          </cell>
          <cell r="E1079">
            <v>23.82</v>
          </cell>
        </row>
        <row r="1080">
          <cell r="A1080" t="str">
            <v>IT007973</v>
          </cell>
          <cell r="B1080" t="str">
            <v>IT15400100A</v>
          </cell>
          <cell r="C1080" t="str">
            <v>Caixa sifonada de anel de concreto com diametro de 42cm e profundidade de 60cm, inclusive escavacao, reaterro, exclusive retirada do material excedente.  Fornecimento e assentamento.</v>
          </cell>
          <cell r="D1080" t="str">
            <v>un</v>
          </cell>
          <cell r="E1080">
            <v>44.35</v>
          </cell>
        </row>
        <row r="1081">
          <cell r="A1081" t="str">
            <v>IT005279</v>
          </cell>
          <cell r="B1081" t="str">
            <v>IT15450050/</v>
          </cell>
          <cell r="C1081" t="str">
            <v>Fossa septica, de camara submersa, tipo Inhoff de concreto pre-moldado, com capacidade para 5 contribuintes, inclusive escavacao e reaterro, exclusive retirada do material excedente.  Fornecimento e colocacao.</v>
          </cell>
          <cell r="D1081" t="str">
            <v>un</v>
          </cell>
          <cell r="E1081">
            <v>825.74</v>
          </cell>
        </row>
        <row r="1082">
          <cell r="A1082" t="str">
            <v>IT005643</v>
          </cell>
          <cell r="B1082" t="str">
            <v>IT15450100/</v>
          </cell>
          <cell r="C1082" t="str">
            <v>Fossa septica, de camara submersa, tipo Inhoff de concreto pre-moldado, com capacidade para 10 contribuintes, inclusive escavacao e reaterro, exclusive retirada do material excedente.  Fornecimento e colocacao.</v>
          </cell>
          <cell r="D1082" t="str">
            <v>un</v>
          </cell>
          <cell r="E1082">
            <v>961.5</v>
          </cell>
        </row>
        <row r="1083">
          <cell r="A1083" t="str">
            <v>IT005280</v>
          </cell>
          <cell r="B1083" t="str">
            <v>IT15450150/</v>
          </cell>
          <cell r="C1083" t="str">
            <v>Fossa septica, de camara submersa, tipo Inhoff de concreto pre-moldado, com capacidade para 50 contribuintes, inclusive escavacao e reaterro, exclusive retirada do material excedente.  Fornecimento e colocacao.</v>
          </cell>
          <cell r="D1083" t="str">
            <v>un</v>
          </cell>
          <cell r="E1083">
            <v>2585.61</v>
          </cell>
        </row>
        <row r="1084">
          <cell r="A1084" t="str">
            <v>IT000919</v>
          </cell>
          <cell r="B1084" t="str">
            <v>IT15450200/</v>
          </cell>
          <cell r="C1084" t="str">
            <v>Fossa septica, de camara submersa, tipo Inhoff de concreto pre-moldado, com capacidade para 100 contribuintes, inclusive escavacao e reaterro, exclusive retirada do material excedente.  Fornecimento e colocacao.</v>
          </cell>
          <cell r="D1084" t="str">
            <v>un</v>
          </cell>
          <cell r="E1084">
            <v>4838.59</v>
          </cell>
        </row>
        <row r="1085">
          <cell r="A1085" t="str">
            <v>IT005085</v>
          </cell>
          <cell r="B1085" t="str">
            <v>IT15500200/</v>
          </cell>
          <cell r="C1085" t="str">
            <v>Filtro anaerobico para 200 contribuintes, em concreto armado, inclusive escavacao e reaterro.</v>
          </cell>
          <cell r="D1085" t="str">
            <v>un</v>
          </cell>
          <cell r="E1085">
            <v>6521.07</v>
          </cell>
        </row>
        <row r="1086">
          <cell r="A1086" t="str">
            <v>IT005642</v>
          </cell>
          <cell r="B1086" t="str">
            <v>IT15550050/</v>
          </cell>
          <cell r="C1086" t="str">
            <v>Sumidouro para 10 contribuintes ligado a fossa, exclusive fossas e manilhas.  Fornecimento e colocacao.</v>
          </cell>
          <cell r="D1086" t="str">
            <v>un</v>
          </cell>
          <cell r="E1086">
            <v>1018.31</v>
          </cell>
        </row>
        <row r="1087">
          <cell r="A1087" t="str">
            <v>IT006023</v>
          </cell>
          <cell r="B1087" t="str">
            <v>IT15600050/</v>
          </cell>
          <cell r="C1087" t="str">
            <v>Ligacao de agua e esgoto a rede publica de residencia.</v>
          </cell>
          <cell r="D1087" t="str">
            <v>un</v>
          </cell>
          <cell r="E1087">
            <v>549.62</v>
          </cell>
        </row>
        <row r="1088">
          <cell r="A1088" t="str">
            <v>IT017512</v>
          </cell>
          <cell r="B1088" t="str">
            <v>IT15600053/</v>
          </cell>
          <cell r="C1088" t="str">
            <v>Ligacao domiciliar em redes novas de esgoto sanitario, com diametro de 100mm, compreendendo juncao, tubo e caixa de inspecao de (0,30x0,37)m, exclusive escavacao e reaterro.  Preco para 3m.</v>
          </cell>
          <cell r="D1088" t="str">
            <v>un</v>
          </cell>
          <cell r="E1088">
            <v>143.01</v>
          </cell>
        </row>
        <row r="1089">
          <cell r="A1089" t="str">
            <v>IT005089</v>
          </cell>
          <cell r="B1089" t="str">
            <v>IT15600056/</v>
          </cell>
          <cell r="C1089" t="str">
            <v>Ligacao domiciliar de esgoto sanitario, compreendendo de manilha ceramica vidrada e juncao ceramica com diametro de 100mm, caixa de inspecao de  anel de concreto pre-moldado (0,30x0,37)m, com tampa e caixilho de ferro fundido.</v>
          </cell>
          <cell r="D1089" t="str">
            <v>un</v>
          </cell>
          <cell r="E1089">
            <v>96.97</v>
          </cell>
        </row>
        <row r="1090">
          <cell r="A1090" t="str">
            <v>IT005087</v>
          </cell>
          <cell r="B1090" t="str">
            <v>IT15600059/</v>
          </cell>
          <cell r="C1090" t="str">
            <v>Ligacao domiciliar de esgoto sanitario, compreendendo selim, tubo e caixa de inspecao de (0,30x0,37)m.  Exclusive escavacao e reaterro.</v>
          </cell>
          <cell r="D1090" t="str">
            <v>un</v>
          </cell>
          <cell r="E1090">
            <v>103.39</v>
          </cell>
        </row>
        <row r="1091">
          <cell r="A1091" t="str">
            <v>IT005088</v>
          </cell>
          <cell r="B1091" t="str">
            <v>IT15600062/</v>
          </cell>
          <cell r="C1091" t="str">
            <v>Ligacao domiciliar de esgoto sanitario, compreendendo selim, tubo e caixa de inspecao de (0,40x0,37)m.  Exclusive escavacao e reaterro.</v>
          </cell>
          <cell r="D1091" t="str">
            <v>un</v>
          </cell>
          <cell r="E1091">
            <v>144.36000000000001</v>
          </cell>
        </row>
        <row r="1092">
          <cell r="A1092" t="str">
            <v>IT005090</v>
          </cell>
          <cell r="B1092" t="str">
            <v>IT15600065/</v>
          </cell>
          <cell r="C1092" t="str">
            <v>Ligacao domiciliar de esgoto sanitario, compreendendo de manilha ceramica vidrada e juncao ceramica com diametro de 100mm, caixa de inspecao de anel de concreto pre-moldado (0,40x0,37)m, com tampa e caixilho de ferro fundido.</v>
          </cell>
          <cell r="D1092" t="str">
            <v>un</v>
          </cell>
          <cell r="E1092">
            <v>130.24</v>
          </cell>
        </row>
        <row r="1093">
          <cell r="A1093" t="str">
            <v>IT007839</v>
          </cell>
          <cell r="B1093" t="str">
            <v>IT15600100/</v>
          </cell>
          <cell r="C1093" t="str">
            <v>Ligacao de esgoto sanitario, em manilha de 100mm de diametro, incluindo escavacao, reaterro ate 1m; excluindo remocao e reposicao de pavimento.  Preco para 10m.</v>
          </cell>
          <cell r="D1093" t="str">
            <v>un</v>
          </cell>
          <cell r="E1093">
            <v>345.3</v>
          </cell>
        </row>
        <row r="1094">
          <cell r="A1094" t="str">
            <v>IT007411</v>
          </cell>
          <cell r="B1094" t="str">
            <v>IT25220150A</v>
          </cell>
          <cell r="C1094" t="str">
            <v>Instalacao de ponto de forca para 5CV, equivalente a 2 varas de eletroduto pesado Apollo de 3/4", 20m de fio 4mm2, caixas e conexoes.</v>
          </cell>
          <cell r="D1094" t="str">
            <v>un</v>
          </cell>
          <cell r="E1094">
            <v>150.69999999999999</v>
          </cell>
        </row>
        <row r="1095">
          <cell r="A1095" t="str">
            <v>IT007971</v>
          </cell>
          <cell r="B1095" t="str">
            <v>IT25220500A</v>
          </cell>
          <cell r="C1095" t="str">
            <v>Instalacao de ponto de forca para 10CV, equivalente a 2 varas de eletroduto pesado Apollo de 1", 20m de fio 6mm2, caixas e conexoes.</v>
          </cell>
          <cell r="D1095" t="str">
            <v>un</v>
          </cell>
          <cell r="E1095">
            <v>156.97999999999999</v>
          </cell>
        </row>
        <row r="1096">
          <cell r="A1096" t="str">
            <v>IT005679</v>
          </cell>
          <cell r="B1096" t="str">
            <v>IT25220550/</v>
          </cell>
          <cell r="C1096" t="str">
            <v>Instalacao de ponto de forca para 15CV, equivalente a 2 varas de eletroduto de PVC rigido de 1 1/2".</v>
          </cell>
          <cell r="D1096" t="str">
            <v>un</v>
          </cell>
          <cell r="E1096">
            <v>257.43</v>
          </cell>
        </row>
        <row r="1097">
          <cell r="A1097" t="str">
            <v>IT000964</v>
          </cell>
          <cell r="B1097" t="str">
            <v>IT25240050/</v>
          </cell>
          <cell r="C1097" t="str">
            <v>Instalacao de ponto de telefone, compreendendo: 5 varas de eletroduto de 3/4", conexoes e caixas.</v>
          </cell>
          <cell r="D1097" t="str">
            <v>un</v>
          </cell>
          <cell r="E1097">
            <v>110.82</v>
          </cell>
        </row>
        <row r="1098">
          <cell r="A1098" t="str">
            <v>IT000963</v>
          </cell>
          <cell r="B1098" t="str">
            <v>IT25260050/</v>
          </cell>
          <cell r="C1098" t="str">
            <v>Instalacao de ponto de tomada equivalente a 2 varas de eletroduto de PVC rigido de 1/2", 12m de fio 2,5mm2, caixas, conexoes e tomada de embutir com placa fosforescente, linha Silentoque, da Pial ou similar, inclusive abertura e fechamento de rasgo em alv</v>
          </cell>
          <cell r="D1098" t="str">
            <v>un</v>
          </cell>
          <cell r="E1098">
            <v>53.89</v>
          </cell>
        </row>
        <row r="1099">
          <cell r="A1099" t="str">
            <v>IT000962</v>
          </cell>
          <cell r="B1099" t="str">
            <v>IT25260100/</v>
          </cell>
          <cell r="C1099" t="str">
            <v>Instalacao de ponto de tomada equivalente a 2 varas de eletroduto de PVC rigido de 3/4", 12m de fio 2,5mm2, caixas, conexoes e tomada de embutir com placa fosforescente, linha Silentoque, da Pial ou similar, inclusive abertura e fechamento de rasgo em alv</v>
          </cell>
          <cell r="D1099" t="str">
            <v>un</v>
          </cell>
          <cell r="E1099">
            <v>60.72</v>
          </cell>
        </row>
        <row r="1100">
          <cell r="A1100" t="str">
            <v>IT005298</v>
          </cell>
          <cell r="B1100" t="str">
            <v>IT25260103/</v>
          </cell>
          <cell r="C1100" t="str">
            <v>Instalacao de um conjunto de 2 tomadas equivalentes a 3 varas de eletroduto de PVC de 3/4", 18m de fio 2,5mm2, caixas, conexoes e tomadas de embutir com placa fosforescente, linha Silentoque, da Pial ou similar, inclusive abertura e fechamento de rasgo em</v>
          </cell>
          <cell r="D1100" t="str">
            <v>un</v>
          </cell>
          <cell r="E1100">
            <v>76.959999999999994</v>
          </cell>
        </row>
        <row r="1101">
          <cell r="A1101" t="str">
            <v>IT004443</v>
          </cell>
          <cell r="B1101" t="str">
            <v>IT25260106/</v>
          </cell>
          <cell r="C1101" t="str">
            <v>Instalacao de ponto de tomada com eletroduto de PVC, rigido 3/4", inclusive abertura e fechamento de rasgo de alvenaria.</v>
          </cell>
          <cell r="D1101" t="str">
            <v>un</v>
          </cell>
          <cell r="E1101">
            <v>60.59</v>
          </cell>
        </row>
        <row r="1102">
          <cell r="A1102" t="str">
            <v>IT000961</v>
          </cell>
          <cell r="B1102" t="str">
            <v>IT25260109/</v>
          </cell>
          <cell r="C1102" t="str">
            <v>Instalacao de ponto de tomada equivalente a 2 varas de eletroduto pesado Apollo ou similar de 3/4", 12m de fio 2,5mm2, caixas, conexoes e tomada de embutir com placa fosforescente, linha Silentoque, da Pial ou similar, inclusive abertura e fechamento de r</v>
          </cell>
          <cell r="D1102" t="str">
            <v>un</v>
          </cell>
          <cell r="E1102">
            <v>104.13</v>
          </cell>
        </row>
        <row r="1103">
          <cell r="A1103" t="str">
            <v>IT005586</v>
          </cell>
          <cell r="B1103" t="str">
            <v>IT25260112/</v>
          </cell>
          <cell r="C1103" t="str">
            <v>Fornecimento e instalacao de tomada fosforescente Universal, linha Silentoque, da Pial ou similar, externa, com placa.</v>
          </cell>
          <cell r="D1103" t="str">
            <v>un</v>
          </cell>
          <cell r="E1103">
            <v>3.3</v>
          </cell>
        </row>
        <row r="1104">
          <cell r="A1104" t="str">
            <v>IT006408</v>
          </cell>
          <cell r="B1104" t="str">
            <v>IT25260115/</v>
          </cell>
          <cell r="C1104" t="str">
            <v>Instalacao de tomada de embutir, referencia 54322, 3P-20A, linha Silentoque, da Pial ou similar, com placa, inclusive fornecimento.</v>
          </cell>
          <cell r="D1104" t="str">
            <v>un</v>
          </cell>
          <cell r="E1104">
            <v>6.14</v>
          </cell>
        </row>
        <row r="1105">
          <cell r="A1105" t="str">
            <v>IT010434</v>
          </cell>
          <cell r="B1105" t="str">
            <v>IT25260118/</v>
          </cell>
          <cell r="C1105" t="str">
            <v xml:space="preserve">Instalacao para ponto de tomada de computador equivalente a 2 varas de eletroduto de PVC rigido de 3/4", 12m de cabo para rede (KMP, 4 pares, 8 vias, categoria 5), tomada de embutir de 3 polos, 15A, 125V, com placa de 4"x2", referencia 543-14, Silentoque </v>
          </cell>
          <cell r="D1105" t="str">
            <v>un</v>
          </cell>
          <cell r="E1105">
            <v>64.37</v>
          </cell>
        </row>
        <row r="1106">
          <cell r="A1106" t="str">
            <v>IT005650</v>
          </cell>
          <cell r="B1106" t="str">
            <v>IT25260150A</v>
          </cell>
          <cell r="C1106" t="str">
            <v>Instalacao de ponto de tomada de sobrepor, compreendendo: 12m de fio paralelo de 2,5mm2,  roseta de madeira, cleats de louca, grampo "miguelou", bucha de nylon, parafusos e tomada de sobrepor.</v>
          </cell>
          <cell r="D1106" t="str">
            <v>un</v>
          </cell>
          <cell r="E1106">
            <v>37.5</v>
          </cell>
        </row>
        <row r="1107">
          <cell r="A1107" t="str">
            <v>IT006477</v>
          </cell>
          <cell r="B1107" t="str">
            <v>IT25260200/</v>
          </cell>
          <cell r="C1107" t="str">
            <v>Fornecimento e instalacao de tomada de piso simples 4"x2", 2 pinos mais terra (2p+t), universal, com corpo em aluminio fundido e tampa em latao polido (tipo unha), 25A/600V.</v>
          </cell>
          <cell r="D1107" t="str">
            <v>un</v>
          </cell>
          <cell r="E1107">
            <v>24.89</v>
          </cell>
        </row>
        <row r="1108">
          <cell r="A1108" t="str">
            <v>IT008826</v>
          </cell>
          <cell r="B1108" t="str">
            <v>IT25260250/</v>
          </cell>
          <cell r="C1108" t="str">
            <v>Instalacao de um conjunto de 3 tomadas equivalentes a 4 varas de eletroduto de PVC de 3/4", 25m de fio 2,5mm2, caixas, conexoes e tomadas de embutir com placa fosforescente, linha Silentoque, da Pial ou similar, inclusive abertura e fechamento de rasgo em</v>
          </cell>
          <cell r="D1108" t="str">
            <v>un</v>
          </cell>
          <cell r="E1108">
            <v>114.94</v>
          </cell>
        </row>
        <row r="1109">
          <cell r="A1109" t="str">
            <v>IT008827</v>
          </cell>
          <cell r="B1109" t="str">
            <v>IT25260300/</v>
          </cell>
          <cell r="C1109" t="str">
            <v>Instalacao de um conjunto de 4 tomadas equivalentes a 5 varas de eletroduto de PVC de 3/4", 30m de fio 2,5mm2, caixas, conexoes e tomadas de embutir com placa fosforescente, linha Silentoque, da Pial ou similar, inclusive abertura e fechamento de rasgo em</v>
          </cell>
          <cell r="D1109" t="str">
            <v>un</v>
          </cell>
          <cell r="E1109">
            <v>135.38</v>
          </cell>
        </row>
        <row r="1110">
          <cell r="A1110" t="str">
            <v>IT004498</v>
          </cell>
          <cell r="B1110" t="str">
            <v>IT25260350/</v>
          </cell>
          <cell r="C1110" t="str">
            <v>Instalacao de tomada trifasica para pino tipo faca de 20A/220V com 2 disjuntores de 30A montados em caixa de chapa de ferro estampada de (15x15)cm, inclusive abertura e fechamento do rasgo em alvenaria.</v>
          </cell>
          <cell r="D1110" t="str">
            <v>un</v>
          </cell>
          <cell r="E1110">
            <v>79.53</v>
          </cell>
        </row>
        <row r="1111">
          <cell r="A1111" t="str">
            <v>IT005339</v>
          </cell>
          <cell r="B1111" t="str">
            <v>IT25260353/</v>
          </cell>
          <cell r="C1111" t="str">
            <v>Instalacao de tomada tripolar Universal de embutir com placa 4"x2" em material termoplastico, 15A/250V, inclusive fornecimento, abertura e fechamento do rasgo em alvenaria.  Fornecimento.</v>
          </cell>
          <cell r="D1111" t="str">
            <v>un</v>
          </cell>
          <cell r="E1111">
            <v>11.01</v>
          </cell>
        </row>
        <row r="1112">
          <cell r="A1112" t="str">
            <v>IT006424</v>
          </cell>
          <cell r="B1112" t="str">
            <v>IT25260500/</v>
          </cell>
          <cell r="C1112" t="str">
            <v>Plug, 3P20A-125/250V, referencia 54341, linha Seis, Pial ou similar, preto.  Fornecimento e instalacao.</v>
          </cell>
          <cell r="D1112" t="str">
            <v>un</v>
          </cell>
          <cell r="E1112">
            <v>5.37</v>
          </cell>
        </row>
        <row r="1113">
          <cell r="A1113" t="str">
            <v>IT005255</v>
          </cell>
          <cell r="B1113" t="str">
            <v>IT25280050/</v>
          </cell>
          <cell r="C1113" t="str">
            <v>Instalacao de interruptor de embutir com 1 secao, linha Silentoque, da Pial ou similar, com placa em material termoplastico  de 4"x2", inclusive fornecimento.</v>
          </cell>
          <cell r="D1113" t="str">
            <v>un</v>
          </cell>
          <cell r="E1113">
            <v>6.5</v>
          </cell>
        </row>
        <row r="1114">
          <cell r="A1114" t="str">
            <v>IT005594</v>
          </cell>
          <cell r="B1114" t="str">
            <v>IT25280053/</v>
          </cell>
          <cell r="C1114" t="str">
            <v>Instalacao de interruptor de embutir fosforescente, linha Silentoque, da Pial ou similar, com placa, 2 teclas paralelas, inclusive fornecimento.</v>
          </cell>
          <cell r="D1114" t="str">
            <v>un</v>
          </cell>
          <cell r="E1114">
            <v>5.9</v>
          </cell>
        </row>
        <row r="1115">
          <cell r="A1115" t="str">
            <v>IT005766</v>
          </cell>
          <cell r="B1115" t="str">
            <v>IT25280056/</v>
          </cell>
          <cell r="C1115" t="str">
            <v>Instalacao de interruptor de embutir fosforescente, linha Silentoque, da Pial ou similar, com placa, three way, inclusive fornecimento.</v>
          </cell>
          <cell r="D1115" t="str">
            <v>un</v>
          </cell>
          <cell r="E1115">
            <v>9.17</v>
          </cell>
        </row>
        <row r="1116">
          <cell r="A1116" t="str">
            <v>IT006416</v>
          </cell>
          <cell r="B1116" t="str">
            <v>IT25280059/</v>
          </cell>
          <cell r="C1116" t="str">
            <v>Instalacao de interruptor simples, referencia 1100, 10A-250V, linha Silentoque, da Pial ou similar, com placa, inclusive fornecimento.</v>
          </cell>
          <cell r="D1116" t="str">
            <v>un</v>
          </cell>
          <cell r="E1116">
            <v>3.94</v>
          </cell>
        </row>
        <row r="1117">
          <cell r="A1117" t="str">
            <v>IT005652</v>
          </cell>
          <cell r="B1117" t="str">
            <v>IT25280100A</v>
          </cell>
          <cell r="C1117" t="str">
            <v>Instalacao de interruptor de sobrepor, compreendendo: 12m de fio paralelo de 2,5mm2, cleats de louca, fita isolante, grampo "miguelou", bucha de nylon, parafusos e interruptor de sobrepor.</v>
          </cell>
          <cell r="D1117" t="str">
            <v>un</v>
          </cell>
          <cell r="E1117">
            <v>37.229999999999997</v>
          </cell>
        </row>
        <row r="1118">
          <cell r="A1118" t="str">
            <v>IT005253</v>
          </cell>
          <cell r="B1118" t="str">
            <v>IT25280150/</v>
          </cell>
          <cell r="C1118" t="str">
            <v>Instalacao de 2 interruptores verticais em caixa estampada de 4"x4" com placa contendo 2 modulos verticais, inclusive fornecimento.</v>
          </cell>
          <cell r="D1118" t="str">
            <v>un</v>
          </cell>
          <cell r="E1118">
            <v>40.49</v>
          </cell>
        </row>
        <row r="1119">
          <cell r="A1119" t="str">
            <v>IT005254</v>
          </cell>
          <cell r="B1119" t="str">
            <v>IT25280200/</v>
          </cell>
          <cell r="C1119" t="str">
            <v>Instalacao de placa cega instalada em caixa de 4"x2", inclusive fornecimento.</v>
          </cell>
          <cell r="D1119" t="str">
            <v>un</v>
          </cell>
          <cell r="E1119">
            <v>3.81</v>
          </cell>
        </row>
        <row r="1120">
          <cell r="A1120" t="str">
            <v>IT007591</v>
          </cell>
          <cell r="B1120" t="str">
            <v>IT25300050/</v>
          </cell>
          <cell r="C1120" t="str">
            <v>Cabo de cobre rigido, 450/750V, secao de 3x4mm2, PVC/ 70oC, tipo BWF, cobertura na cor cinza, Plastichumbo ou similar.  Fornecimento.</v>
          </cell>
          <cell r="D1120" t="str">
            <v>m</v>
          </cell>
          <cell r="E1120">
            <v>7.92</v>
          </cell>
        </row>
        <row r="1121">
          <cell r="A1121" t="str">
            <v>IT003919</v>
          </cell>
          <cell r="B1121" t="str">
            <v>IT25320053/</v>
          </cell>
          <cell r="C1121" t="str">
            <v>Cabo de cobre rigido, com isolamento termoplastico, compreendendo: preparo, corte e enfiacao em eletrodutos em bitola de 1,5mm2 com tensao nominal de 450/750V.  Fornecimento e colocacao.</v>
          </cell>
          <cell r="D1121" t="str">
            <v>m</v>
          </cell>
          <cell r="E1121">
            <v>0.9</v>
          </cell>
        </row>
        <row r="1122">
          <cell r="A1122" t="str">
            <v>IT003920</v>
          </cell>
          <cell r="B1122" t="str">
            <v>IT25320056/</v>
          </cell>
          <cell r="C1122" t="str">
            <v>Cabo de cobre rigido, com isolamento termoplastico, compreendendo: preparo, corte e enfiacao em eletrodutos em bitola de 2,5mm2 com tensao nominal de 450/750V.  Fornecimento e colocacao.</v>
          </cell>
          <cell r="D1122" t="str">
            <v>m</v>
          </cell>
          <cell r="E1122">
            <v>1.1599999999999999</v>
          </cell>
        </row>
        <row r="1123">
          <cell r="A1123" t="str">
            <v>IT003921</v>
          </cell>
          <cell r="B1123" t="str">
            <v>IT25320059/</v>
          </cell>
          <cell r="C1123" t="str">
            <v>Cabo de cobre rigido, 750V, com isolamento termoplastico, compreendendo: preparo, corte e enfiacao em eletrodutos em bitola de 4mm2.  Fornecimento e colocacao.</v>
          </cell>
          <cell r="D1123" t="str">
            <v>m</v>
          </cell>
          <cell r="E1123">
            <v>1.54</v>
          </cell>
        </row>
        <row r="1124">
          <cell r="A1124" t="str">
            <v>IT001017</v>
          </cell>
          <cell r="B1124" t="str">
            <v>IT25320062/</v>
          </cell>
          <cell r="C1124" t="str">
            <v>Cabo de cobre rigido, com isolamento termoplastico, compreendendo: preparo, corte e  enfiacao em eletrodutos em bitola de 6mm2.  Fornecimento e colocacao.</v>
          </cell>
          <cell r="D1124" t="str">
            <v>m</v>
          </cell>
          <cell r="E1124">
            <v>2.16</v>
          </cell>
        </row>
        <row r="1125">
          <cell r="A1125" t="str">
            <v>IT003922</v>
          </cell>
          <cell r="B1125" t="str">
            <v>IT25320065/</v>
          </cell>
          <cell r="C1125" t="str">
            <v>Cabo de cobre rigido, com isolamento termoplastico, compreendendo: preparo, corte e enfiacao em eletrodutos em bitola de 10mm2 com tensao nominal de 450/750V.  Fornecimento e colocacao.</v>
          </cell>
          <cell r="D1125" t="str">
            <v>m</v>
          </cell>
          <cell r="E1125">
            <v>3.64</v>
          </cell>
        </row>
        <row r="1126">
          <cell r="A1126" t="str">
            <v>IT003923</v>
          </cell>
          <cell r="B1126" t="str">
            <v>IT25320068/</v>
          </cell>
          <cell r="C1126" t="str">
            <v>Cabo de cobre rigido, com isolamento termoplastico, compreendendo: preparo, corte e enfiacao em eletrodutos em bitola de 16mm2 com tensao nominal de 450/750V.  Fornecimento e colocacao.</v>
          </cell>
          <cell r="D1126" t="str">
            <v>m</v>
          </cell>
          <cell r="E1126">
            <v>5.17</v>
          </cell>
        </row>
        <row r="1127">
          <cell r="A1127" t="str">
            <v>IT003924</v>
          </cell>
          <cell r="B1127" t="str">
            <v>IT25320074/</v>
          </cell>
          <cell r="C1127" t="str">
            <v>Cabo de cobre rigido, com isolamento termoplastico, compreendendo: preparo, corte e enfiacao em eletrodutos, na bitola de 25mm2.  Fornecimento e colocacao.</v>
          </cell>
          <cell r="D1127" t="str">
            <v>m</v>
          </cell>
          <cell r="E1127">
            <v>9.99</v>
          </cell>
        </row>
        <row r="1128">
          <cell r="A1128" t="str">
            <v>IT003925</v>
          </cell>
          <cell r="B1128" t="str">
            <v>IT25320080/</v>
          </cell>
          <cell r="C1128" t="str">
            <v>Cabo de cobre rigido, com isolamento termoplastico, compreendendo: preparo, corte e enfiacao em eletrodutos em  bitola de 50mm2 com tensao nominal de 450/750V.  Fornecimento e colocacao.</v>
          </cell>
          <cell r="D1128" t="str">
            <v>m</v>
          </cell>
          <cell r="E1128">
            <v>17.59</v>
          </cell>
        </row>
        <row r="1129">
          <cell r="A1129" t="str">
            <v>IT003926</v>
          </cell>
          <cell r="B1129" t="str">
            <v>IT25320083/</v>
          </cell>
          <cell r="C1129" t="str">
            <v>Cabo de cobre rigido, com isolamento termoplastico, compreendendo: preparo, corte e enfiacao em eletrodutos, na  bitola de 70mm2.  Fornecimento e colocacao.</v>
          </cell>
          <cell r="D1129" t="str">
            <v>m</v>
          </cell>
          <cell r="E1129">
            <v>21.81</v>
          </cell>
        </row>
        <row r="1130">
          <cell r="A1130" t="str">
            <v>IT006397</v>
          </cell>
          <cell r="B1130" t="str">
            <v>IT25320503A</v>
          </cell>
          <cell r="C1130" t="str">
            <v>Cabo de cobre flexivel, 750V, secao de 3x1mm2, com condutores de cobre nu, coberto com camada isolante de PVC.  Fornecimento e colocacao.</v>
          </cell>
          <cell r="D1130" t="str">
            <v>m</v>
          </cell>
          <cell r="E1130">
            <v>2.29</v>
          </cell>
        </row>
        <row r="1131">
          <cell r="A1131" t="str">
            <v>IT005420</v>
          </cell>
          <cell r="B1131" t="str">
            <v>IT25340053/</v>
          </cell>
          <cell r="C1131" t="str">
            <v>Cabo de cobre rigido, com isolamento termoplastico, antichama, compreendendo: preparo, corte e enfiacao em eletrodutos, 600/1000V, na bitola de 1,5mm2.  Fornecimento e colocacao.</v>
          </cell>
          <cell r="D1131" t="str">
            <v>m</v>
          </cell>
          <cell r="E1131">
            <v>1.1299999999999999</v>
          </cell>
        </row>
        <row r="1132">
          <cell r="A1132" t="str">
            <v>IT005421</v>
          </cell>
          <cell r="B1132" t="str">
            <v>IT25340059/</v>
          </cell>
          <cell r="C1132" t="str">
            <v>Cabo de cobre rigido, com isolamento termoplastico, antichama, compreendendo: preparo, corte e enfiacao em eletrodutos, 600/1000V, na bitola de 2,5mm2.  Fornecimento e colocacao.</v>
          </cell>
          <cell r="D1132" t="str">
            <v>m</v>
          </cell>
          <cell r="E1132">
            <v>1.47</v>
          </cell>
        </row>
        <row r="1133">
          <cell r="A1133" t="str">
            <v>IT005422</v>
          </cell>
          <cell r="B1133" t="str">
            <v>IT25340068/</v>
          </cell>
          <cell r="C1133" t="str">
            <v>Cabo de cobre rigido, com isolamento termoplastico, antichama, compreendendo: preparo, corte e enfiacao em eletrodutos, 600/1000V,  na bitola de 10mm2.  Fornecimento e colocacao.</v>
          </cell>
          <cell r="D1133" t="str">
            <v>m</v>
          </cell>
          <cell r="E1133">
            <v>3.97</v>
          </cell>
        </row>
        <row r="1134">
          <cell r="A1134" t="str">
            <v>IT005423</v>
          </cell>
          <cell r="B1134" t="str">
            <v>IT25340071/</v>
          </cell>
          <cell r="C1134" t="str">
            <v>Cabo de cobre rigido, com isolamento termoplastico, antichama, compreendendo: preparo, corte e enfiacao em eletrodutos, 600/1000V, na bitola de 16mm2.  Fornecimento e colocacao.</v>
          </cell>
          <cell r="D1134" t="str">
            <v>m</v>
          </cell>
          <cell r="E1134">
            <v>5.41</v>
          </cell>
        </row>
        <row r="1135">
          <cell r="A1135" t="str">
            <v>IT006517</v>
          </cell>
          <cell r="B1135" t="str">
            <v>IT25340077A</v>
          </cell>
          <cell r="C1135" t="str">
            <v>Cabo de cobre rigido, com isolamento termoplastico, antichama, compreendendo: preparo, corte e enfiacao em eletrodutos, 1Kv, na bitola de 35mm2.  Fornecimento e colocacao.</v>
          </cell>
          <cell r="D1135" t="str">
            <v>m</v>
          </cell>
          <cell r="E1135">
            <v>10.89</v>
          </cell>
        </row>
        <row r="1136">
          <cell r="A1136" t="str">
            <v>IT005424</v>
          </cell>
          <cell r="B1136" t="str">
            <v>IT25340080/</v>
          </cell>
          <cell r="C1136" t="str">
            <v>Cabo de cobre rigido, com isolamento termoplastico, antichama, compreendendo: preparo, corte e enfiacao em eletrodutos, 600/1000V, na bitola de 50mm2.  Fornecimento e colocacao.</v>
          </cell>
          <cell r="D1136" t="str">
            <v>m</v>
          </cell>
          <cell r="E1136">
            <v>16.7</v>
          </cell>
        </row>
        <row r="1137">
          <cell r="A1137" t="str">
            <v>IT003927</v>
          </cell>
          <cell r="B1137" t="str">
            <v>IT25340086/</v>
          </cell>
          <cell r="C1137" t="str">
            <v>Cabo de cobre rigido, com isolamento termoplastico, compreendendo: preparo, corte e enfiacao em eletrodutos em bitola de 95mm2.  Fornecimento e colocacao.</v>
          </cell>
          <cell r="D1137" t="str">
            <v>m</v>
          </cell>
          <cell r="E1137">
            <v>38.46</v>
          </cell>
        </row>
        <row r="1138">
          <cell r="A1138" t="str">
            <v>IT003928</v>
          </cell>
          <cell r="B1138" t="str">
            <v>IT25340089/</v>
          </cell>
          <cell r="C1138" t="str">
            <v>Cabo de cobre rigido, com isolamento termoplastico, compreendendo: preparo, corte e enfiacao em eletrodutos em bitola de 120mm2.  Fornecimento e colocacao.</v>
          </cell>
          <cell r="D1138" t="str">
            <v>m</v>
          </cell>
          <cell r="E1138">
            <v>48.35</v>
          </cell>
        </row>
        <row r="1139">
          <cell r="A1139" t="str">
            <v>IT003929</v>
          </cell>
          <cell r="B1139" t="str">
            <v>IT25340092/</v>
          </cell>
          <cell r="C1139" t="str">
            <v>Cabo de cobre rigido, com isolamento termoplastico, compreendendo: preparo, corte e enfiacao em eletrodutos em bitola de 150mm2.  Fornecimento e colocacao.</v>
          </cell>
          <cell r="D1139" t="str">
            <v>m</v>
          </cell>
          <cell r="E1139">
            <v>51.52</v>
          </cell>
        </row>
        <row r="1140">
          <cell r="A1140" t="str">
            <v>IT003930</v>
          </cell>
          <cell r="B1140" t="str">
            <v>IT25340095/</v>
          </cell>
          <cell r="C1140" t="str">
            <v>Cabo de cobre rigido, com isolamento termoplastico, compreendendo: preparo, corte e enfiacao em eletrodutos em bitola de 185mm2.  Fornecimento e colocacao.</v>
          </cell>
          <cell r="D1140" t="str">
            <v>m</v>
          </cell>
          <cell r="E1140">
            <v>60.12</v>
          </cell>
        </row>
        <row r="1141">
          <cell r="A1141" t="str">
            <v>IT003931</v>
          </cell>
          <cell r="B1141" t="str">
            <v>IT25340098/</v>
          </cell>
          <cell r="C1141" t="str">
            <v>Cabo de cobre rigido, com isolamento termoplastico, compreendendo: preparo, corte e enfiacao em eletrodutos em bitola de 240mm2.  Fornecimento e colocacao.</v>
          </cell>
          <cell r="D1141" t="str">
            <v>m</v>
          </cell>
          <cell r="E1141">
            <v>89.9</v>
          </cell>
        </row>
        <row r="1142">
          <cell r="A1142" t="str">
            <v>IT003932</v>
          </cell>
          <cell r="B1142" t="str">
            <v>IT25340101/</v>
          </cell>
          <cell r="C1142" t="str">
            <v>Cabo de cobre rigido, com isolamento termoplastico, compreendendo: preparo, corte e enfiacao em eletrodutos em bitola de 300mm2.  Fornecimento e colocacao.</v>
          </cell>
          <cell r="D1142" t="str">
            <v>m</v>
          </cell>
          <cell r="E1142">
            <v>96.21</v>
          </cell>
        </row>
        <row r="1143">
          <cell r="A1143" t="str">
            <v>IT005230</v>
          </cell>
          <cell r="B1143" t="str">
            <v>IT25340265/</v>
          </cell>
          <cell r="C1143" t="str">
            <v>Cabo de cobre rigido, secao de 3x25mm2, 0,6/1Kv, antichama, compreendendo preparo, corte e enfiacao em eletrodutos, Sintenax ou similar.  Fornecimento e colocacao.</v>
          </cell>
          <cell r="D1143" t="str">
            <v>m</v>
          </cell>
          <cell r="E1143">
            <v>25.29</v>
          </cell>
        </row>
        <row r="1144">
          <cell r="A1144" t="str">
            <v>IT007589</v>
          </cell>
          <cell r="B1144" t="str">
            <v>IT25340321/</v>
          </cell>
          <cell r="C1144" t="str">
            <v>Cabo de cobre rigido, secao de 35mm2, 0,6/1Kv, isolado XLPE.  Fornecimento.</v>
          </cell>
          <cell r="D1144" t="str">
            <v>m</v>
          </cell>
          <cell r="E1144">
            <v>8.5</v>
          </cell>
        </row>
        <row r="1145">
          <cell r="A1145" t="str">
            <v>IT008733</v>
          </cell>
          <cell r="B1145" t="str">
            <v>IT25340357/</v>
          </cell>
          <cell r="C1145" t="str">
            <v>Cabo de cobre rigido, 1Kv, com isolamento termoplastico, compreendendo: preparo, corte e enfiacao em eletrodutos em bitola de 4mm2.  Fornecimento e colocacao.</v>
          </cell>
          <cell r="D1145" t="str">
            <v>m</v>
          </cell>
          <cell r="E1145">
            <v>1.99</v>
          </cell>
        </row>
        <row r="1146">
          <cell r="A1146" t="str">
            <v>IT009775</v>
          </cell>
          <cell r="B1146" t="str">
            <v>IT25340358/</v>
          </cell>
          <cell r="C1146" t="str">
            <v>Cabo de cobre rigido, 1Kv, PVC/70oC, 4mm2.  Fornecimento e colocacao.</v>
          </cell>
          <cell r="D1146" t="str">
            <v>m</v>
          </cell>
          <cell r="E1146">
            <v>2.2999999999999998</v>
          </cell>
        </row>
        <row r="1147">
          <cell r="A1147" t="str">
            <v>IT009778</v>
          </cell>
          <cell r="B1147" t="str">
            <v>IT25340359/</v>
          </cell>
          <cell r="C1147" t="str">
            <v>Cabo de cobre rigido, 1Kv, PVC/70oC, 6mm2.  Fornecimento e colocacao.</v>
          </cell>
          <cell r="D1147" t="str">
            <v>m</v>
          </cell>
          <cell r="E1147">
            <v>3.64</v>
          </cell>
        </row>
        <row r="1148">
          <cell r="A1148" t="str">
            <v>IT008162</v>
          </cell>
          <cell r="B1148" t="str">
            <v>IT25340361/</v>
          </cell>
          <cell r="C1148" t="str">
            <v>Cabo de cobre rigido, isolado, antichama, unipolar, 10mm2, 1000V, referencia Sintenax, Pirelli ou similar. Fornecimento e colocacao.</v>
          </cell>
          <cell r="D1148" t="str">
            <v>m</v>
          </cell>
          <cell r="E1148">
            <v>3.93</v>
          </cell>
        </row>
        <row r="1149">
          <cell r="A1149" t="str">
            <v>IT008163</v>
          </cell>
          <cell r="B1149" t="str">
            <v>IT25340364/</v>
          </cell>
          <cell r="C1149" t="str">
            <v>Cabo de cobre rigido, isolado, antichama, unipolar, 16mm2, 1000V, referencia Sintenax, Pirelli ou similar. Fornecimento e colocacao.</v>
          </cell>
          <cell r="D1149" t="str">
            <v>m</v>
          </cell>
          <cell r="E1149">
            <v>5.37</v>
          </cell>
        </row>
        <row r="1150">
          <cell r="A1150" t="str">
            <v>IT009769</v>
          </cell>
          <cell r="B1150" t="str">
            <v>IT25340367/</v>
          </cell>
          <cell r="C1150" t="str">
            <v>Cabo de cobre rigido, 1Kv, PVC/70oC, 25mm2.  Fornecimento e colocacao.</v>
          </cell>
          <cell r="D1150" t="str">
            <v>m</v>
          </cell>
          <cell r="E1150">
            <v>10.99</v>
          </cell>
        </row>
        <row r="1151">
          <cell r="A1151" t="str">
            <v>IT008165</v>
          </cell>
          <cell r="B1151" t="str">
            <v>IT25340370/</v>
          </cell>
          <cell r="C1151" t="str">
            <v>Cabo de cobre rigido, isolado, antichama, unipolar, 50mm2, 1000V, referencia Sintenax, Pirelli ou similar. Fornecimento e colocacao.</v>
          </cell>
          <cell r="D1151" t="str">
            <v>m</v>
          </cell>
          <cell r="E1151">
            <v>16.64</v>
          </cell>
        </row>
        <row r="1152">
          <cell r="A1152" t="str">
            <v>IT008170</v>
          </cell>
          <cell r="B1152" t="str">
            <v>IT25340373/</v>
          </cell>
          <cell r="C1152" t="str">
            <v>Cabo de cobre rigido, isolado, antichama, unipolar, 70mm2, 1000V, referencia Sintenax, Pirelli ou similar. Fornecimento e colocacao.</v>
          </cell>
          <cell r="D1152" t="str">
            <v>m</v>
          </cell>
          <cell r="E1152">
            <v>21.81</v>
          </cell>
        </row>
        <row r="1153">
          <cell r="A1153" t="str">
            <v>IT008171</v>
          </cell>
          <cell r="B1153" t="str">
            <v>IT25340376/</v>
          </cell>
          <cell r="C1153" t="str">
            <v>Cabo de cobre rigido, isolado, antichama, unipolar, 95mm2, 1000V, referencia Sintenax, Pirelli ou similar. Fornecimento e colocacao.</v>
          </cell>
          <cell r="D1153" t="str">
            <v>m</v>
          </cell>
          <cell r="E1153">
            <v>30.69</v>
          </cell>
        </row>
        <row r="1154">
          <cell r="A1154" t="str">
            <v>IT008172</v>
          </cell>
          <cell r="B1154" t="str">
            <v>IT25340379/</v>
          </cell>
          <cell r="C1154" t="str">
            <v>Cabo de cobre rigido, isolado, antichama, unipolar, 120mm2, 1000V, referencia Sintenax, Pirelli ou similar. Fornecimento e colocacao.</v>
          </cell>
          <cell r="D1154" t="str">
            <v>m</v>
          </cell>
          <cell r="E1154">
            <v>39.049999999999997</v>
          </cell>
        </row>
        <row r="1155">
          <cell r="A1155" t="str">
            <v>IT007656</v>
          </cell>
          <cell r="B1155" t="str">
            <v>IT25580450/</v>
          </cell>
          <cell r="C1155" t="str">
            <v>Contactor magnetico modelo LC1 D-2510 ou similar, com bobina de 220V.  Fornecimento e colocacao.</v>
          </cell>
          <cell r="D1155" t="str">
            <v>un</v>
          </cell>
          <cell r="E1155">
            <v>101.69</v>
          </cell>
        </row>
        <row r="1156">
          <cell r="A1156" t="str">
            <v>IT007650</v>
          </cell>
          <cell r="B1156" t="str">
            <v>IT25580500/</v>
          </cell>
          <cell r="C1156" t="str">
            <v>Contactor magnetico modelo LC1 D-5011 ou similar, com bobina de 220V.  Fornecimento e colocacao.</v>
          </cell>
          <cell r="D1156" t="str">
            <v>un</v>
          </cell>
          <cell r="E1156">
            <v>279</v>
          </cell>
        </row>
        <row r="1157">
          <cell r="A1157" t="str">
            <v>IT007657</v>
          </cell>
          <cell r="B1157" t="str">
            <v>IT25580550/</v>
          </cell>
          <cell r="C1157" t="str">
            <v>Contactor magnetico modelo LC1 D-4011 ou similar, com bobina de 220V.  Fornecimento e colocacao.</v>
          </cell>
          <cell r="D1157" t="str">
            <v>un</v>
          </cell>
          <cell r="E1157">
            <v>221.34</v>
          </cell>
        </row>
        <row r="1158">
          <cell r="A1158" t="str">
            <v>IT007651</v>
          </cell>
          <cell r="B1158" t="str">
            <v>IT25580600/</v>
          </cell>
          <cell r="C1158" t="str">
            <v>Contactor magnetico modelo CA2 DN40 ou similar, com bobina de 220V.  Fornecimento e colocacao.</v>
          </cell>
          <cell r="D1158" t="str">
            <v>un</v>
          </cell>
          <cell r="E1158">
            <v>79.849999999999994</v>
          </cell>
        </row>
        <row r="1159">
          <cell r="A1159" t="str">
            <v>IT000998</v>
          </cell>
          <cell r="B1159" t="str">
            <v>IT25580650/</v>
          </cell>
          <cell r="C1159" t="str">
            <v>Contactor Rafix Siemens, modelo E-111, ou similar.  Fornecimento e colocacao.</v>
          </cell>
          <cell r="D1159" t="str">
            <v>un</v>
          </cell>
          <cell r="E1159">
            <v>24.68</v>
          </cell>
        </row>
        <row r="1160">
          <cell r="A1160" t="str">
            <v>IT006060</v>
          </cell>
          <cell r="B1160" t="str">
            <v>IT25600250/</v>
          </cell>
          <cell r="C1160" t="str">
            <v>Conector de parafusos fendido KS-17, Burndy ou similar.  Fornecimento e instalacao.</v>
          </cell>
          <cell r="D1160" t="str">
            <v>un</v>
          </cell>
          <cell r="E1160">
            <v>4.5999999999999996</v>
          </cell>
        </row>
        <row r="1161">
          <cell r="A1161" t="str">
            <v>IT009776</v>
          </cell>
          <cell r="B1161" t="str">
            <v>IT25600356/</v>
          </cell>
          <cell r="C1161" t="str">
            <v>Terminal mecanico de cabo de 16mm2.  Fornecimento e colocacao.</v>
          </cell>
          <cell r="D1161" t="str">
            <v>un</v>
          </cell>
          <cell r="E1161">
            <v>1.35</v>
          </cell>
        </row>
        <row r="1162">
          <cell r="A1162" t="str">
            <v>IT009763</v>
          </cell>
          <cell r="B1162" t="str">
            <v>IT25600359/</v>
          </cell>
          <cell r="C1162" t="str">
            <v>Terminal mecanico de cabo de 25mm2.  Fornecimento e colocacao.</v>
          </cell>
          <cell r="D1162" t="str">
            <v>un</v>
          </cell>
          <cell r="E1162">
            <v>1.59</v>
          </cell>
        </row>
        <row r="1163">
          <cell r="A1163" t="str">
            <v>IT009764</v>
          </cell>
          <cell r="B1163" t="str">
            <v>IT25600371/</v>
          </cell>
          <cell r="C1163" t="str">
            <v>Terminal mecanico de cabo de 150mm2.  Fornecimento e colocacao.</v>
          </cell>
          <cell r="D1163" t="str">
            <v>un</v>
          </cell>
          <cell r="E1163">
            <v>6.19</v>
          </cell>
        </row>
        <row r="1164">
          <cell r="A1164" t="str">
            <v>IT009777</v>
          </cell>
          <cell r="B1164" t="str">
            <v>IT25600387/</v>
          </cell>
          <cell r="C1164" t="str">
            <v>Terminal mecanico de cabo de 240mm2.  Fornecimento e colocacao.</v>
          </cell>
          <cell r="D1164" t="str">
            <v>m</v>
          </cell>
          <cell r="E1164">
            <v>9.68</v>
          </cell>
        </row>
        <row r="1165">
          <cell r="A1165" t="str">
            <v>IT001011</v>
          </cell>
          <cell r="B1165" t="str">
            <v>IT25600450/</v>
          </cell>
          <cell r="C1165" t="str">
            <v>Terminal mecanico de cabo de 500mm2.  Fornecimento e colocacao.</v>
          </cell>
          <cell r="D1165" t="str">
            <v>un</v>
          </cell>
          <cell r="E1165">
            <v>21.7</v>
          </cell>
        </row>
        <row r="1166">
          <cell r="A1166" t="str">
            <v>IT009081</v>
          </cell>
          <cell r="B1166" t="str">
            <v>IT25620050/</v>
          </cell>
          <cell r="C1166" t="str">
            <v>Reator de partida convencional 220V/60Hz,  para lampada PLC 18W.  Fornecimento.</v>
          </cell>
          <cell r="D1166" t="str">
            <v>un</v>
          </cell>
          <cell r="E1166">
            <v>5.13</v>
          </cell>
        </row>
        <row r="1167">
          <cell r="A1167" t="str">
            <v>IT010245</v>
          </cell>
          <cell r="B1167" t="str">
            <v>IT25620053/</v>
          </cell>
          <cell r="C1167" t="str">
            <v>Reator simples, partida convencional 220V/60Hz, baixo fator de potencia,  para lampada fluorescente (PL) compacta de 26W.  Fornecimento.</v>
          </cell>
          <cell r="D1167" t="str">
            <v>un</v>
          </cell>
          <cell r="E1167">
            <v>6.56</v>
          </cell>
        </row>
        <row r="1168">
          <cell r="A1168" t="str">
            <v>IT000969</v>
          </cell>
          <cell r="B1168" t="str">
            <v>IT25620062/</v>
          </cell>
          <cell r="C1168" t="str">
            <v>Reator de partida convencional, fator de potencia natural, para lampada fluorescente de 1x40W.  Fornecimento e colocacao.</v>
          </cell>
          <cell r="D1168" t="str">
            <v>un</v>
          </cell>
          <cell r="E1168">
            <v>16.71</v>
          </cell>
        </row>
        <row r="1169">
          <cell r="A1169" t="str">
            <v>IT000968</v>
          </cell>
          <cell r="B1169" t="str">
            <v>IT25620100/</v>
          </cell>
          <cell r="C1169" t="str">
            <v>Reator para lampadas fluorescentes de 2x20W, partida rapida.  Fornecimento e colocacao.</v>
          </cell>
          <cell r="D1169" t="str">
            <v>un</v>
          </cell>
          <cell r="E1169">
            <v>19.98</v>
          </cell>
        </row>
        <row r="1170">
          <cell r="A1170" t="str">
            <v>IT000971</v>
          </cell>
          <cell r="B1170" t="str">
            <v>IT25620150/</v>
          </cell>
          <cell r="C1170" t="str">
            <v>Reator para lampada fluorescente de 1x40W, partida rapida.  Fornecimento e colocacao.</v>
          </cell>
          <cell r="D1170" t="str">
            <v>un</v>
          </cell>
          <cell r="E1170">
            <v>14.21</v>
          </cell>
        </row>
        <row r="1171">
          <cell r="A1171" t="str">
            <v>IT000970</v>
          </cell>
          <cell r="B1171" t="str">
            <v>IT25620153/</v>
          </cell>
          <cell r="C1171" t="str">
            <v>Reator para lampadas fluorescentes de 2x40W, partida rapida.  Fornecimento e colocacao.</v>
          </cell>
          <cell r="D1171" t="str">
            <v>un</v>
          </cell>
          <cell r="E1171">
            <v>20.420000000000002</v>
          </cell>
        </row>
        <row r="1172">
          <cell r="A1172" t="str">
            <v>IT017489</v>
          </cell>
          <cell r="B1172" t="str">
            <v>IT25620200A</v>
          </cell>
          <cell r="C1172" t="str">
            <v>Reator eletronico para 1 ou 2 lampadas florescentes tubulares de 16w, tensao de entrada de 110V, partida instantanea, fator de potencia minimo 0,98, perdas inferiores a 8% do conjunto, distorcao harmonica inferior a 15%, fator de fluxo luminoso igual ou s</v>
          </cell>
          <cell r="D1172" t="str">
            <v>un</v>
          </cell>
          <cell r="E1172">
            <v>29.72</v>
          </cell>
        </row>
        <row r="1173">
          <cell r="A1173" t="str">
            <v>IT017488</v>
          </cell>
          <cell r="B1173" t="str">
            <v>IT25620250A</v>
          </cell>
          <cell r="C1173" t="str">
            <v>Reator eletronico para 1 ou 2 lampadas florescentes tubulares de 32w, tensao de entrada de 110V, partida instantanea, fator de potencia minimo 0,98, perdas inferiores a 8% do conjunto, distorcao harmonica inferior a 15%, fator de fluxo luminoso igual ou s</v>
          </cell>
          <cell r="D1173" t="str">
            <v>un</v>
          </cell>
          <cell r="E1173">
            <v>35.92</v>
          </cell>
        </row>
        <row r="1174">
          <cell r="A1174" t="str">
            <v>IT017487</v>
          </cell>
          <cell r="B1174" t="str">
            <v>IT25620300/</v>
          </cell>
          <cell r="C1174" t="str">
            <v>Reator eletronico para 02 lampadas fluorescentes tubulares de 36W, tensao de entrada de 220V, partida instantanea, fator de potencia minimo 0,98, perdas inferiores a 8% do conjunto, distorcao harmonica inferior a 15%, fator de fluxo luminoso igual ou supe</v>
          </cell>
          <cell r="D1174" t="str">
            <v>un</v>
          </cell>
          <cell r="E1174">
            <v>51.96</v>
          </cell>
        </row>
        <row r="1175">
          <cell r="A1175" t="str">
            <v>IT017494</v>
          </cell>
          <cell r="B1175" t="str">
            <v>IT25620350/</v>
          </cell>
          <cell r="C1175" t="str">
            <v>Reator para lampada a vapor metalico de 150W, tensao 220V, fator de potencia minimo 0,88, com ignitor e capacitor incorporados, perda maxima igual a 10% do conjunto, vida util minima de 20.000h,  Osram RQI 150 Ig 400 ou similar.  Fornecimento e colocacao.</v>
          </cell>
          <cell r="D1175" t="str">
            <v>un</v>
          </cell>
          <cell r="E1175">
            <v>65.709999999999994</v>
          </cell>
        </row>
        <row r="1176">
          <cell r="A1176" t="str">
            <v>IT009334</v>
          </cell>
          <cell r="B1176" t="str">
            <v>IT25620400/</v>
          </cell>
          <cell r="C1176" t="str">
            <v>Reator fabricado com chapa de aco protegida por uma camada anticorrosiva e acabamento em esmalte, tendo ignitor incorporado para funcionar em 60Hz e 220V em rede, para acendimento de lampada multi vapor metalico de 70W.  Fornecimento e instalacao.</v>
          </cell>
          <cell r="D1176" t="str">
            <v>un</v>
          </cell>
          <cell r="E1176">
            <v>50.54</v>
          </cell>
        </row>
        <row r="1177">
          <cell r="A1177" t="str">
            <v>IT000979</v>
          </cell>
          <cell r="B1177" t="str">
            <v>IT25640050/</v>
          </cell>
          <cell r="C1177" t="str">
            <v>Rele termico Siemens ou similar, modelo 30U5000, de 2,5A a 4A.  Fornecimento e colocacao.</v>
          </cell>
          <cell r="D1177" t="str">
            <v>un</v>
          </cell>
          <cell r="E1177">
            <v>73.62</v>
          </cell>
        </row>
        <row r="1178">
          <cell r="A1178" t="str">
            <v>IT000983</v>
          </cell>
          <cell r="B1178" t="str">
            <v>IT25640059/</v>
          </cell>
          <cell r="C1178" t="str">
            <v>Rele bimetalico Siemens ou similar, modelo 3UA54, de 25A a 36A.  Fornecimento e colocacao.</v>
          </cell>
          <cell r="D1178" t="str">
            <v>un</v>
          </cell>
          <cell r="E1178">
            <v>117.66</v>
          </cell>
        </row>
        <row r="1179">
          <cell r="A1179" t="str">
            <v>IT000989</v>
          </cell>
          <cell r="B1179" t="str">
            <v>IT25640068/</v>
          </cell>
          <cell r="C1179" t="str">
            <v>Rele bimetalico Siemens ou similar, modelo 3UA62, de 90A a 120A.  Fornecimento e colocacao.</v>
          </cell>
          <cell r="D1179" t="str">
            <v>un</v>
          </cell>
          <cell r="E1179">
            <v>325.29000000000002</v>
          </cell>
        </row>
        <row r="1180">
          <cell r="A1180" t="str">
            <v>IT007653</v>
          </cell>
          <cell r="B1180" t="str">
            <v>IT25640100/</v>
          </cell>
          <cell r="C1180" t="str">
            <v>Rele termico modelo LR1 D12316 - 4 a 6A ou similar.  Fornecimento e colocacao.</v>
          </cell>
          <cell r="D1180" t="str">
            <v>un</v>
          </cell>
          <cell r="E1180">
            <v>67.89</v>
          </cell>
        </row>
        <row r="1181">
          <cell r="A1181" t="str">
            <v>IT007654</v>
          </cell>
          <cell r="B1181" t="str">
            <v>IT25640103/</v>
          </cell>
          <cell r="C1181" t="str">
            <v>Rele termico modelo 3UA 50 - 4 a 6A ou similar.  Fornecimento e colocacao.</v>
          </cell>
          <cell r="D1181" t="str">
            <v>un</v>
          </cell>
          <cell r="E1181">
            <v>99.08</v>
          </cell>
        </row>
        <row r="1182">
          <cell r="A1182" t="str">
            <v>IT000981</v>
          </cell>
          <cell r="B1182" t="str">
            <v>IT25640106/</v>
          </cell>
          <cell r="C1182" t="str">
            <v>Rele termico de 10A a 15A.  Fornecimento e colocacao.</v>
          </cell>
          <cell r="D1182" t="str">
            <v>un</v>
          </cell>
          <cell r="E1182">
            <v>95.92</v>
          </cell>
        </row>
        <row r="1183">
          <cell r="A1183" t="str">
            <v>IT000982</v>
          </cell>
          <cell r="B1183" t="str">
            <v>IT25640109/</v>
          </cell>
          <cell r="C1183" t="str">
            <v>Rele termico de 16A a 25A.  Fornecimento e colocacao.</v>
          </cell>
          <cell r="D1183" t="str">
            <v>un</v>
          </cell>
          <cell r="E1183">
            <v>89.92</v>
          </cell>
        </row>
        <row r="1184">
          <cell r="A1184" t="str">
            <v>IT007655</v>
          </cell>
          <cell r="B1184" t="str">
            <v>IT25640118/</v>
          </cell>
          <cell r="C1184" t="str">
            <v>Rele termico modelo LR1 06 3357 - 38 a 50A ou similar.  Fornecimento e colocacao.</v>
          </cell>
          <cell r="D1184" t="str">
            <v>un</v>
          </cell>
          <cell r="E1184">
            <v>171.95</v>
          </cell>
        </row>
        <row r="1185">
          <cell r="A1185" t="str">
            <v>IT000988</v>
          </cell>
          <cell r="B1185" t="str">
            <v>IT25640150/</v>
          </cell>
          <cell r="C1185" t="str">
            <v>Rele de falta de fase, 220V/60Hz.  Fornecimento e colocacao.</v>
          </cell>
          <cell r="D1185" t="str">
            <v>un</v>
          </cell>
          <cell r="E1185">
            <v>119.93</v>
          </cell>
        </row>
        <row r="1186">
          <cell r="A1186" t="str">
            <v>IT000986</v>
          </cell>
          <cell r="B1186" t="str">
            <v>IT25640200/</v>
          </cell>
          <cell r="C1186" t="str">
            <v>Rele de tempo Siemens ou similar, modelo 7PU60.  Fornecimento e colocacao.</v>
          </cell>
          <cell r="D1186" t="str">
            <v>un</v>
          </cell>
          <cell r="E1186">
            <v>57.15</v>
          </cell>
        </row>
        <row r="1187">
          <cell r="A1187" t="str">
            <v>IT005881</v>
          </cell>
          <cell r="B1187" t="str">
            <v>IT25660050/</v>
          </cell>
          <cell r="C1187" t="str">
            <v>Fornecimento e colocacao de armacao secundaria ou Rex, para 3 linhas, completa.</v>
          </cell>
          <cell r="D1187" t="str">
            <v>un</v>
          </cell>
          <cell r="E1187">
            <v>46.53</v>
          </cell>
        </row>
        <row r="1188">
          <cell r="A1188" t="str">
            <v>IT010219</v>
          </cell>
          <cell r="B1188" t="str">
            <v>IT25660150A</v>
          </cell>
          <cell r="C1188" t="str">
            <v xml:space="preserve">Cabine especial de energia, padrao LIGHT, com montagem e instalacao de equipamentos e dispositivos eletricos de comando de manobra e aterramento, incluindo circuitos, quadro para instalacao de medidor tipo M-3, caixa para transformador de corrente TR-5 e </v>
          </cell>
          <cell r="D1188" t="str">
            <v>un</v>
          </cell>
          <cell r="E1188">
            <v>7763.49</v>
          </cell>
        </row>
        <row r="1189">
          <cell r="A1189" t="str">
            <v>IT006570</v>
          </cell>
          <cell r="B1189" t="str">
            <v>IT25660153/</v>
          </cell>
          <cell r="C1189" t="str">
            <v>Cubiculo de medicao, padrao LIGHT, para alta tensao.  Fornecimento e colocacao.</v>
          </cell>
          <cell r="D1189" t="str">
            <v>un</v>
          </cell>
          <cell r="E1189">
            <v>1762.94</v>
          </cell>
        </row>
        <row r="1190">
          <cell r="A1190" t="str">
            <v>IT008580</v>
          </cell>
          <cell r="B1190" t="str">
            <v>IT25660162/</v>
          </cell>
          <cell r="C1190" t="str">
            <v>Cubiculo tipo Metal-Clad, 17,5Kva, 2500A, referencia versao 1 ABB-SACE.  Fornecimento e colocacao.</v>
          </cell>
          <cell r="D1190" t="str">
            <v>un</v>
          </cell>
          <cell r="E1190">
            <v>76126.740000000005</v>
          </cell>
        </row>
        <row r="1191">
          <cell r="A1191" t="str">
            <v>IT017649</v>
          </cell>
          <cell r="B1191" t="str">
            <v>IT25660200/</v>
          </cell>
          <cell r="C1191" t="str">
            <v>Entrada de servico (PC) para casa populares, padrao LIGHT, para medicao monofasica ate 4,4Kva, ligacao aerea, constando de quadro para instalacao de medidor tipo A-2, com disjuntor 1x40A, haste de aterramento e demais materiais necessarios.</v>
          </cell>
          <cell r="D1191" t="str">
            <v>un</v>
          </cell>
          <cell r="E1191">
            <v>153.33000000000001</v>
          </cell>
        </row>
        <row r="1192">
          <cell r="A1192" t="str">
            <v>IT017658</v>
          </cell>
          <cell r="B1192" t="str">
            <v>IT25660250/</v>
          </cell>
          <cell r="C1192" t="str">
            <v>Entrada de servico (PC), padrao LIGHT, para medicao trifasica entre 23,2 e 33Kva, ligacao aerea, constando de quadro para instalacao de medidor tipo A-2, com disjuntor 3x100A, haste de aterramento e demais materiais necessarios.</v>
          </cell>
          <cell r="D1192" t="str">
            <v>un</v>
          </cell>
          <cell r="E1192">
            <v>893.65</v>
          </cell>
        </row>
        <row r="1193">
          <cell r="A1193" t="str">
            <v>IT006218</v>
          </cell>
          <cell r="B1193" t="str">
            <v>IT25660300A</v>
          </cell>
          <cell r="C1193" t="str">
            <v>Entrada de servico (PC), padrao LIGHT, para medicao trifasica entre 82,5 e 98,8Kva, quadro para instalacao de medidor tipo M-3, com disjuntor 3x250A, caixa para transformadores de corrente tipo TR-5 e caixa terminal T-5, com base fusivel de 600A, fusiveis</v>
          </cell>
          <cell r="D1193" t="str">
            <v>un</v>
          </cell>
          <cell r="E1193">
            <v>4667.18</v>
          </cell>
        </row>
        <row r="1194">
          <cell r="A1194" t="str">
            <v>IT016003</v>
          </cell>
          <cell r="B1194" t="str">
            <v>IT25660350/</v>
          </cell>
          <cell r="C1194" t="str">
            <v>Quadro de madeira nas dimensoes (32x40)cm, furacao de 1", tipo A-2, para instalacao de medidor de energia.</v>
          </cell>
          <cell r="D1194" t="str">
            <v>un</v>
          </cell>
          <cell r="E1194">
            <v>9.2100000000000009</v>
          </cell>
        </row>
        <row r="1195">
          <cell r="A1195" t="str">
            <v>IT010218</v>
          </cell>
          <cell r="B1195" t="str">
            <v>IT25660500A</v>
          </cell>
          <cell r="C1195" t="str">
            <v>Subestacao simplificada, padrao Light, com transformador trifasico de 225Kva, 13,8V/220-127V, 2 postes de concreto armado com secao circular com 11m e carga nominal de 600Kg, inclusive todos os materiais necessarios, exclusive cabine de medicao.  Fornecim</v>
          </cell>
          <cell r="D1195" t="str">
            <v>un</v>
          </cell>
          <cell r="E1195">
            <v>13732.99</v>
          </cell>
        </row>
        <row r="1196">
          <cell r="A1196" t="str">
            <v>IT006471</v>
          </cell>
          <cell r="B1196" t="str">
            <v>IT25680050/</v>
          </cell>
          <cell r="C1196" t="str">
            <v>Seccionador tripolar, acionamento simultaneo, comando por punho, 15Kv-400A.  Fornecimento e colocacao.</v>
          </cell>
          <cell r="D1196" t="str">
            <v>un</v>
          </cell>
          <cell r="E1196">
            <v>379.63</v>
          </cell>
        </row>
        <row r="1197">
          <cell r="A1197" t="str">
            <v>IT006472</v>
          </cell>
          <cell r="B1197" t="str">
            <v>IT25680100/</v>
          </cell>
          <cell r="C1197" t="str">
            <v>Seccionador tripolar, com fusiveis, acionamento simultaneo, comando por punho, 15Kv-400A.  Fornecimento e colocacao.</v>
          </cell>
          <cell r="D1197" t="str">
            <v>un</v>
          </cell>
          <cell r="E1197">
            <v>633.05999999999995</v>
          </cell>
        </row>
        <row r="1198">
          <cell r="A1198" t="str">
            <v>IT006473</v>
          </cell>
          <cell r="B1198" t="str">
            <v>IT25680150/</v>
          </cell>
          <cell r="C1198" t="str">
            <v>Seccionador tripolar, com fusiveis, acionamento simultaneo, comando por vara de manobra, 15Kv-400A.  Fornecimento e colocacao.</v>
          </cell>
          <cell r="D1198" t="str">
            <v>un</v>
          </cell>
          <cell r="E1198">
            <v>1059.3499999999999</v>
          </cell>
        </row>
        <row r="1199">
          <cell r="A1199" t="str">
            <v>IT006474</v>
          </cell>
          <cell r="B1199" t="str">
            <v>IT25680200/</v>
          </cell>
          <cell r="C1199" t="str">
            <v>Seccionador tripolar, acionamento simultaneo, comando por vara de manobra, 15Kv-400A.  Fornecimento e colocacao.</v>
          </cell>
          <cell r="D1199" t="str">
            <v>un</v>
          </cell>
          <cell r="E1199">
            <v>379.63</v>
          </cell>
        </row>
        <row r="1200">
          <cell r="A1200" t="str">
            <v>IT008159</v>
          </cell>
          <cell r="B1200" t="str">
            <v>IT25680250/</v>
          </cell>
          <cell r="C1200" t="str">
            <v>Chave seccionada, tripolar, abertura sem carga, comando manual em grupo, instalacao abrigada, com chave de bloqueio mecanico tipo kirk, 400A/17,5Kv, referencia NTL2-17,5, ABB-SACE ou similar.  Fornecimento e colocacao.</v>
          </cell>
          <cell r="D1200" t="str">
            <v>un</v>
          </cell>
          <cell r="E1200">
            <v>1866.07</v>
          </cell>
        </row>
        <row r="1201">
          <cell r="A1201" t="str">
            <v>IT008158</v>
          </cell>
          <cell r="B1201" t="str">
            <v>IT25680300/</v>
          </cell>
          <cell r="C1201" t="str">
            <v>Chave seccionada, tripolar, abertura com carga, comando manual em grupo, instalacao abrigada, com chave de bloqueio mecanico tipo kirk, 400A/17,5Kv e porta fusiveis HH, referencia NAL-17,5, ABB-SACE ou similar.  Fornecimento e colocacao.</v>
          </cell>
          <cell r="D1201" t="str">
            <v>un</v>
          </cell>
          <cell r="E1201">
            <v>5172.07</v>
          </cell>
        </row>
        <row r="1202">
          <cell r="A1202" t="str">
            <v>IT009680</v>
          </cell>
          <cell r="B1202" t="str">
            <v>IT25700050/</v>
          </cell>
          <cell r="C1202" t="str">
            <v>Fonte de Emergencia, No Break, trifasico, potencia de 50Kva, on-line, tensao de entrada e saida de 220V, banco de baterias seladas em gabinete para autonomia a plena carga de 22 minutos, modelo serie 300, Liebert ou similar.  Fornecimento.</v>
          </cell>
          <cell r="D1202" t="str">
            <v>un</v>
          </cell>
          <cell r="E1202">
            <v>72263</v>
          </cell>
        </row>
        <row r="1203">
          <cell r="A1203" t="str">
            <v>IT005639</v>
          </cell>
          <cell r="B1203" t="str">
            <v>IT25700100/</v>
          </cell>
          <cell r="C1203" t="str">
            <v>Haste para aterramento, de cobre, de 5/8", com 3m de comprimento.  Fornecimento e colocacao.</v>
          </cell>
          <cell r="D1203" t="str">
            <v>un</v>
          </cell>
          <cell r="E1203">
            <v>65.75</v>
          </cell>
        </row>
        <row r="1204">
          <cell r="A1204" t="str">
            <v>IT008152</v>
          </cell>
          <cell r="B1204" t="str">
            <v>IT25700103/</v>
          </cell>
          <cell r="C1204" t="str">
            <v>Haste para aterramento, tipo Copperweld, de 5/8" (16mm), com 2,40m de comprimento, referencia PK-065, Paraklin ou similar.  Fornecimento e colocacao.</v>
          </cell>
          <cell r="D1204" t="str">
            <v>un</v>
          </cell>
          <cell r="E1204">
            <v>56.41</v>
          </cell>
        </row>
        <row r="1205">
          <cell r="A1205" t="str">
            <v>IT006476</v>
          </cell>
          <cell r="B1205" t="str">
            <v>IT25700150A</v>
          </cell>
          <cell r="C1205" t="str">
            <v>Para-raio, tipo valvula, para 15Kv/5KA.  Fornecimento e colocacao.</v>
          </cell>
          <cell r="D1205" t="str">
            <v>un</v>
          </cell>
          <cell r="E1205">
            <v>155.91999999999999</v>
          </cell>
        </row>
        <row r="1206">
          <cell r="A1206" t="str">
            <v>IT006763</v>
          </cell>
          <cell r="B1206" t="str">
            <v>IT25700350A</v>
          </cell>
          <cell r="C1206" t="str">
            <v>Sistema de aterramento especifico para sala radiologica, com 3 hastes em cobre com diametro de 7/8", equidistantes de 1500mm umas das outras, inclusive caixa de inspecao, gel, conectores e cabos de transmissao de 70mm, em distancia de 10 a 20m.</v>
          </cell>
          <cell r="D1206" t="str">
            <v>un</v>
          </cell>
          <cell r="E1206">
            <v>1300.3</v>
          </cell>
        </row>
        <row r="1207">
          <cell r="A1207" t="str">
            <v>IT009765</v>
          </cell>
          <cell r="B1207" t="str">
            <v>IT25720050/</v>
          </cell>
          <cell r="C1207" t="str">
            <v>Transformador de corrente, classe 15Kv, para sistema de protecao, relacao 100/5A.   Fornecimento e instalacao.</v>
          </cell>
          <cell r="D1207" t="str">
            <v>un</v>
          </cell>
          <cell r="E1207">
            <v>784.76</v>
          </cell>
        </row>
        <row r="1208">
          <cell r="A1208" t="str">
            <v>IT009762</v>
          </cell>
          <cell r="B1208" t="str">
            <v>IT25720100A</v>
          </cell>
          <cell r="C1208" t="str">
            <v>Transformador de potencia a seco, classe 15Kv, tensao primaria de 13,8Kv, tensao secundaria de 220/127V, potencia de 500Kva, acessorios: NBR 5356 da ABNT.  Fornecimento e instalacao, inclusive transporte ate a obra.</v>
          </cell>
          <cell r="D1208" t="str">
            <v>un</v>
          </cell>
          <cell r="E1208">
            <v>11927.66</v>
          </cell>
        </row>
        <row r="1209">
          <cell r="A1209" t="str">
            <v>IT010280</v>
          </cell>
          <cell r="B1209" t="str">
            <v>IT25720150/</v>
          </cell>
          <cell r="C1209" t="str">
            <v>Transformador de distribuicao trifasico, de 30Kva, tensao primaria de 13,2Kv, tensao secundaria de 127/220V.  Fornecimento e colocacao.</v>
          </cell>
          <cell r="D1209" t="str">
            <v>un</v>
          </cell>
          <cell r="E1209">
            <v>2745.76</v>
          </cell>
        </row>
        <row r="1210">
          <cell r="A1210" t="str">
            <v>IT007092</v>
          </cell>
          <cell r="B1210" t="str">
            <v>IT25720500/</v>
          </cell>
          <cell r="C1210" t="str">
            <v>Transformador de distribuicao trifasico, de 112,5Kva, 60Hz.  Fornecimento e colocacao.</v>
          </cell>
          <cell r="D1210" t="str">
            <v>un</v>
          </cell>
          <cell r="E1210" t="e">
            <v>#N/A</v>
          </cell>
        </row>
        <row r="1211">
          <cell r="A1211" t="str">
            <v>IT001047</v>
          </cell>
          <cell r="B1211" t="str">
            <v>IT25740059/</v>
          </cell>
          <cell r="C1211" t="str">
            <v>Bracadeira para fixacao de eletroduto de ferro galvanizado, diametro de 25mm (1").  Fornecimento e colocacao.</v>
          </cell>
          <cell r="D1211" t="str">
            <v>un</v>
          </cell>
          <cell r="E1211">
            <v>3.03</v>
          </cell>
        </row>
        <row r="1212">
          <cell r="A1212" t="str">
            <v>IT003955</v>
          </cell>
          <cell r="B1212" t="str">
            <v>IT25740062/</v>
          </cell>
          <cell r="C1212" t="str">
            <v>Bracadeira tipo copo para fixacao de eletroduto de ferro galvanizado com diametro de 1 1/2".  Fornecimento e colocacao.</v>
          </cell>
          <cell r="D1212" t="str">
            <v>un</v>
          </cell>
          <cell r="E1212">
            <v>2.1800000000000002</v>
          </cell>
        </row>
        <row r="1213">
          <cell r="A1213" t="str">
            <v>IT001046</v>
          </cell>
          <cell r="B1213" t="str">
            <v>IT25740065/</v>
          </cell>
          <cell r="C1213" t="str">
            <v>Bracadeira para fixacao de eletroduto de ferro galvanizado, diametro de 50mm (2").  Fornecimento e colocacao.</v>
          </cell>
          <cell r="D1213" t="str">
            <v>un</v>
          </cell>
          <cell r="E1213">
            <v>3.19</v>
          </cell>
        </row>
        <row r="1214">
          <cell r="A1214" t="str">
            <v>IT001045</v>
          </cell>
          <cell r="B1214" t="str">
            <v>IT25740071/</v>
          </cell>
          <cell r="C1214" t="str">
            <v>Bracadeira para fixacao de eletroduto de ferro galvanizado, diametro de 75mm (3").  Fornecimento e colocacao.</v>
          </cell>
          <cell r="D1214" t="str">
            <v>un</v>
          </cell>
          <cell r="E1214">
            <v>3.35</v>
          </cell>
        </row>
        <row r="1215">
          <cell r="A1215" t="str">
            <v>IT000992</v>
          </cell>
          <cell r="B1215" t="str">
            <v>IT25990050/</v>
          </cell>
          <cell r="C1215" t="str">
            <v>Amperimetro (96x96)mm com escala de 0A a 500A.  Fornecimento e colocacao.</v>
          </cell>
          <cell r="D1215" t="str">
            <v>un</v>
          </cell>
          <cell r="E1215">
            <v>84.57</v>
          </cell>
        </row>
        <row r="1216">
          <cell r="A1216" t="str">
            <v>MT006935</v>
          </cell>
          <cell r="B1216" t="str">
            <v>MT05400050/</v>
          </cell>
          <cell r="C1216" t="str">
            <v>Cerca protetora de borda de vala, construida com montantes de 3"x3" de Pinho de 3a, com 1,50m de comprimento, ficando 0,50m enterrado, com intervalo de 2m e 2 tabuas de Pinho ou similar de 1"x12" e 1"x9", horizontais, com 0,40m de separacao, com reaprovei</v>
          </cell>
          <cell r="D1216" t="str">
            <v>m</v>
          </cell>
          <cell r="E1216">
            <v>4.9800000000000004</v>
          </cell>
        </row>
        <row r="1217">
          <cell r="A1217" t="str">
            <v>MT009610</v>
          </cell>
          <cell r="B1217" t="str">
            <v>MT05400100/</v>
          </cell>
          <cell r="C1217" t="str">
            <v>Cerca protetora de borda de vala, construida com montantes de 3"x3" de Pinho de 3a, com 1,50m de comprimento, ficando 0,50m enterrado, com intervalo de 5m e 3 linhas de fita plastica zebrada, horizontais, com 0,30m de separacao, com reaproveitamento da ma</v>
          </cell>
          <cell r="D1217" t="str">
            <v>m</v>
          </cell>
          <cell r="E1217">
            <v>1.63</v>
          </cell>
        </row>
        <row r="1218">
          <cell r="A1218" t="str">
            <v>MT009871</v>
          </cell>
          <cell r="B1218" t="str">
            <v>MT05400150/</v>
          </cell>
          <cell r="C1218" t="str">
            <v>Cerca protetora de borda de vala, construida com montantes de 3"x3" de Pinho de 3a, com 1,50m de comprimento, ficando 0,50m enterrado, com intervalo de 6m e 1 linha de fita plastica zebrada, horizontal, com aproveitamento de 3 vezes da madeira.</v>
          </cell>
          <cell r="D1218" t="str">
            <v>m</v>
          </cell>
          <cell r="E1218">
            <v>1.1100000000000001</v>
          </cell>
        </row>
        <row r="1219">
          <cell r="A1219" t="str">
            <v>MT006934</v>
          </cell>
          <cell r="B1219" t="str">
            <v>MT05400200/</v>
          </cell>
          <cell r="C1219" t="str">
            <v>Retirada e recolocacao de cerca protetora de borda de vala, construida com montantes de 3"x3" de Pinho de 3a, com 1,50m de comprimento, com intervalo de 2m e 2 tabuas de 1"x12" e 1"x9", horizontais, com 0,40m de separacao, exceto materiais.</v>
          </cell>
          <cell r="D1219" t="str">
            <v>m</v>
          </cell>
          <cell r="E1219">
            <v>3.74</v>
          </cell>
        </row>
        <row r="1220">
          <cell r="A1220" t="str">
            <v>MT009872</v>
          </cell>
          <cell r="B1220" t="str">
            <v>MT05400250/</v>
          </cell>
          <cell r="C1220" t="str">
            <v>Retirada e recolocacao de cerca protetora de vala, construida com montantes de 3"x3" de Pinho de 3a, com 1,50m de comprimento, com intervalo de 6m e 1 linha de fita plastica zebrada, horizontal, exceto materiais.</v>
          </cell>
          <cell r="D1220" t="str">
            <v>m</v>
          </cell>
          <cell r="E1220">
            <v>1.36</v>
          </cell>
        </row>
        <row r="1221">
          <cell r="A1221" t="str">
            <v>MT004767</v>
          </cell>
          <cell r="B1221" t="str">
            <v>MT05450050/</v>
          </cell>
          <cell r="C1221" t="str">
            <v>Desmonte a fogo de bloco de material de 3a categoria (rocha viva), com volume de 1m3 a 50m3, sendo a ar comprimido tanto a perfuracao como a reducao a pedra-de-mao, e a explosao pelo sistema de iniciacao nao eletrico.</v>
          </cell>
          <cell r="D1221" t="str">
            <v>m3</v>
          </cell>
          <cell r="E1221">
            <v>68.64</v>
          </cell>
        </row>
        <row r="1222">
          <cell r="A1222" t="str">
            <v>MT004835</v>
          </cell>
          <cell r="B1222" t="str">
            <v>MT05450100/</v>
          </cell>
          <cell r="C1222" t="str">
            <v>Desmonte a fogo de bloco de material de 2a categoria (moledo ou rocha em decomposicao), com volume de 1m3 a 50m3, sendo a ar comprimido tanto a perfuracao como a reducao a pedra-de-mao, e a explosao pelo sistema de iniciacao nao eletrico, e a reducao a ro</v>
          </cell>
          <cell r="D1222" t="str">
            <v>m3</v>
          </cell>
          <cell r="E1222">
            <v>69.489999999999995</v>
          </cell>
        </row>
        <row r="1223">
          <cell r="A1223" t="str">
            <v>MT017908</v>
          </cell>
          <cell r="B1223" t="str">
            <v>MT05450150/</v>
          </cell>
          <cell r="C1223" t="str">
            <v>Escavacao de rocha ou material de 3a categoria, com utilizacao de fogo cuidadoso (Smootuing blasting), a ceu aberto, em area urbana.</v>
          </cell>
          <cell r="D1223" t="str">
            <v>m3</v>
          </cell>
          <cell r="E1223">
            <v>55.89</v>
          </cell>
        </row>
        <row r="1224">
          <cell r="A1224" t="str">
            <v>MT000096</v>
          </cell>
          <cell r="B1224" t="str">
            <v>MT10050050/</v>
          </cell>
          <cell r="C1224" t="str">
            <v>Escavacao mecanica, em material de 1a categoria (areia, argila ou picarra),  utilizando Retro-Escavadeira.</v>
          </cell>
          <cell r="D1224" t="str">
            <v>m3</v>
          </cell>
          <cell r="E1224">
            <v>2.71</v>
          </cell>
        </row>
        <row r="1225">
          <cell r="A1225" t="str">
            <v>MT000100</v>
          </cell>
          <cell r="B1225" t="str">
            <v>MT10100050/</v>
          </cell>
          <cell r="C1225" t="str">
            <v>Escavacao mecanica, em material de 1a categoria (areia, argila ou picarra), utilizando Escavadeira Hidraulica de 0,78m3.</v>
          </cell>
          <cell r="D1225" t="str">
            <v>m3</v>
          </cell>
          <cell r="E1225">
            <v>0.95</v>
          </cell>
        </row>
        <row r="1226">
          <cell r="A1226" t="str">
            <v>MT000109</v>
          </cell>
          <cell r="B1226" t="str">
            <v>MT10150050/</v>
          </cell>
          <cell r="C1226" t="str">
            <v>Escavacao mecanica com trator tipo D-6R, em material de 1a categoria, com transporte a 20m.</v>
          </cell>
          <cell r="D1226" t="str">
            <v>m3</v>
          </cell>
          <cell r="E1226">
            <v>0.28999999999999998</v>
          </cell>
        </row>
        <row r="1227">
          <cell r="A1227" t="str">
            <v>MT004813</v>
          </cell>
          <cell r="B1227" t="str">
            <v>MT10200050/</v>
          </cell>
          <cell r="C1227" t="str">
            <v>Dragagem com draga flutuante de succao e recalque, utilizando tubulacao de 12", extensao de 600m, producao de 60m3/h.</v>
          </cell>
          <cell r="D1227" t="str">
            <v>m3</v>
          </cell>
          <cell r="E1227">
            <v>4.74</v>
          </cell>
        </row>
        <row r="1228">
          <cell r="A1228" t="str">
            <v>MT017024</v>
          </cell>
          <cell r="B1228" t="str">
            <v>MT10200100/</v>
          </cell>
          <cell r="C1228" t="str">
            <v>Dragagem de leito de rio ou canal, em material mole, utilizando escavadeira sobre esteiras, versao Drag-Line, com capacidade de 0,78m3.</v>
          </cell>
          <cell r="D1228" t="str">
            <v>m3</v>
          </cell>
          <cell r="E1228">
            <v>1.42</v>
          </cell>
        </row>
        <row r="1229">
          <cell r="A1229" t="str">
            <v>MT017025</v>
          </cell>
          <cell r="B1229" t="str">
            <v>MT10200150/</v>
          </cell>
          <cell r="C1229" t="str">
            <v>Dragagem de leito de rio ou canal, em material mole, utilizando escavadeira sobre esteiras, versao Clam-Shell, com capacidade de 0,78m3.</v>
          </cell>
          <cell r="D1229" t="str">
            <v>m3</v>
          </cell>
          <cell r="E1229">
            <v>1.88</v>
          </cell>
        </row>
        <row r="1230">
          <cell r="A1230" t="str">
            <v>MT000121</v>
          </cell>
          <cell r="B1230" t="str">
            <v>MT10250050/</v>
          </cell>
          <cell r="C1230" t="str">
            <v>Desmonte de bloco de material de 2a categoria, sem utilizacao de explosivos, com rompedor a ar comprimido.</v>
          </cell>
          <cell r="D1230" t="str">
            <v>m3</v>
          </cell>
          <cell r="E1230">
            <v>127.47</v>
          </cell>
        </row>
        <row r="1231">
          <cell r="A1231" t="str">
            <v>MT000119</v>
          </cell>
          <cell r="B1231" t="str">
            <v>MT10250100/</v>
          </cell>
          <cell r="C1231" t="str">
            <v>Desmonte de bloco de material de 3a categoria (rocha viva), com equipamento de ar comprimido, sem a utilizacao de explosivos, com volume ate 1m3, inclusive reducao a pedra-de-mao com o mesmo equipamento.</v>
          </cell>
          <cell r="D1231" t="str">
            <v>m3</v>
          </cell>
          <cell r="E1231">
            <v>59.51</v>
          </cell>
        </row>
        <row r="1232">
          <cell r="A1232" t="str">
            <v>MT000114</v>
          </cell>
          <cell r="B1232" t="str">
            <v>MT10250150/</v>
          </cell>
          <cell r="C1232" t="str">
            <v>Escavacao em material de 2a categoria (moledo ou rocha muito decomposta), com equipamento de ar comprimido, sem utilizacao de explosivos, em taludes ou valas com largura minima de 3m ate 1,50m profundidade, exclusive escoramento e limpeza.</v>
          </cell>
          <cell r="D1232" t="str">
            <v>m3</v>
          </cell>
          <cell r="E1232">
            <v>51.41</v>
          </cell>
        </row>
        <row r="1233">
          <cell r="A1233" t="str">
            <v>MT000116</v>
          </cell>
          <cell r="B1233" t="str">
            <v>MT10250200/</v>
          </cell>
          <cell r="C1233" t="str">
            <v>Escavacao em material de 2a categoria (rocha decomposta), sem uso de explosivos, utilizando equipamento de ar comprimido.  O preco se refere a taludes ou valas com largura minima de 3m ate 1,50m de profundidade, exclusive escoramento e limpeza.</v>
          </cell>
          <cell r="D1233" t="str">
            <v>m3</v>
          </cell>
          <cell r="E1233">
            <v>151.54</v>
          </cell>
        </row>
        <row r="1234">
          <cell r="A1234" t="str">
            <v>MT017634</v>
          </cell>
          <cell r="B1234" t="str">
            <v>MT10250250/</v>
          </cell>
          <cell r="C1234" t="str">
            <v>Escavacao em material de 3a categoria (rocha viva), sem uso de explosivos, utilizando equipamento de ar comprimido e serracao com brocas, seguida de encunhamento.  O preco se refere a taludes com largura minima de 1,50m ate 3m, inclusive limpeza com trato</v>
          </cell>
          <cell r="D1234" t="str">
            <v>m3</v>
          </cell>
          <cell r="E1234">
            <v>462.53</v>
          </cell>
        </row>
        <row r="1235">
          <cell r="A1235" t="str">
            <v>MT017705</v>
          </cell>
          <cell r="B1235" t="str">
            <v>MT10250300/</v>
          </cell>
          <cell r="C1235" t="str">
            <v>Escavacao em material de 3a categoria (rocha viva), sem uso de explosivos, utilizando equipamento de ar comprimido e serracao com brocas, seguida de encunhamento.  O preco se refere a taludes com largura minima de 3m, inclusive limpeza manual.</v>
          </cell>
          <cell r="D1235" t="str">
            <v>m3</v>
          </cell>
          <cell r="E1235">
            <v>389.51</v>
          </cell>
        </row>
        <row r="1236">
          <cell r="A1236" t="str">
            <v>MT017706</v>
          </cell>
          <cell r="B1236" t="str">
            <v>MT10250350/</v>
          </cell>
          <cell r="C1236" t="str">
            <v>Escavacao em material de 3a categoria (rocha sa fraturada), sem uso de explosivos, utilizando equipamento de ar comprimido e encunhamento generalizado.  O preco se refere a taludes ou valas com largura minima de 3m ate 1,50m de profundidade, exclusive esc</v>
          </cell>
          <cell r="D1236" t="str">
            <v>m3</v>
          </cell>
          <cell r="E1236">
            <v>165.72</v>
          </cell>
        </row>
        <row r="1237">
          <cell r="A1237" t="str">
            <v>MT000125</v>
          </cell>
          <cell r="B1237" t="str">
            <v>MT15050050/</v>
          </cell>
          <cell r="C1237" t="str">
            <v>Aterro com material de 1a categoria, compactado manualmente em camadas de 20cm, incluindo 2 tiros de pa, inclusive espalhamento e rega, exclusive material e transporte.</v>
          </cell>
          <cell r="D1237" t="str">
            <v>m3</v>
          </cell>
          <cell r="E1237">
            <v>21.78</v>
          </cell>
        </row>
        <row r="1238">
          <cell r="A1238" t="str">
            <v>MT000123</v>
          </cell>
          <cell r="B1238" t="str">
            <v>MT15050100/</v>
          </cell>
          <cell r="C1238" t="str">
            <v>Compactacao de aterro em camadas de 15cm, com maco.</v>
          </cell>
          <cell r="D1238" t="str">
            <v>m3</v>
          </cell>
          <cell r="E1238">
            <v>13.55</v>
          </cell>
        </row>
        <row r="1239">
          <cell r="A1239" t="str">
            <v>MT000124</v>
          </cell>
          <cell r="B1239" t="str">
            <v>MT15050150/</v>
          </cell>
          <cell r="C1239" t="str">
            <v>Compactacao de aterro em camadas de 20cm, com maco.</v>
          </cell>
          <cell r="D1239" t="str">
            <v>m3</v>
          </cell>
          <cell r="E1239">
            <v>12.1</v>
          </cell>
        </row>
        <row r="1240">
          <cell r="A1240" t="str">
            <v>MT000128</v>
          </cell>
          <cell r="B1240" t="str">
            <v>MT15050200/</v>
          </cell>
          <cell r="C1240" t="str">
            <v>Compactacao de material de 1a categoria, inclusive descarga de Caminhao Basculante, movimentacao a 1 tiro de pa, espalhamento e socamento manual em camadas de 30cm de material apiloado, exclusive material.</v>
          </cell>
          <cell r="D1240" t="str">
            <v>m3</v>
          </cell>
          <cell r="E1240">
            <v>12.62</v>
          </cell>
        </row>
        <row r="1241">
          <cell r="A1241" t="str">
            <v>MT000122</v>
          </cell>
          <cell r="B1241" t="str">
            <v>MT15050250/</v>
          </cell>
          <cell r="C1241" t="str">
            <v>Reaterro de vala, compactado a maco, em camadas de 30cm de espessura maxima, com material de boa qualidade.</v>
          </cell>
          <cell r="D1241" t="str">
            <v>m3</v>
          </cell>
          <cell r="E1241">
            <v>10.17</v>
          </cell>
        </row>
        <row r="1242">
          <cell r="A1242" t="str">
            <v>MT017780</v>
          </cell>
          <cell r="B1242" t="str">
            <v>MT15050300/</v>
          </cell>
          <cell r="C1242" t="str">
            <v>Reaterro de vala, com po-de-pedra, compactado manualmente, inclusive fornecimento do material.</v>
          </cell>
          <cell r="D1242" t="str">
            <v>m3</v>
          </cell>
          <cell r="E1242">
            <v>38.18</v>
          </cell>
        </row>
        <row r="1243">
          <cell r="A1243" t="str">
            <v>MT000129</v>
          </cell>
          <cell r="B1243" t="str">
            <v>MT15100050/</v>
          </cell>
          <cell r="C1243" t="str">
            <v>Aterro com material de 1a categoria, espalhado com motoniveladora,  em camadas de 20cm de material adensado, regado por Caminhao Tanque e compactado a 95% com Rolo Pe de Carneiro, auto propelido,  intervindo 2 serventes, exclusive o fornecimento do materi</v>
          </cell>
          <cell r="D1243" t="str">
            <v>m3</v>
          </cell>
          <cell r="E1243">
            <v>0.47</v>
          </cell>
        </row>
        <row r="1244">
          <cell r="A1244" t="str">
            <v>MT000131</v>
          </cell>
          <cell r="B1244" t="str">
            <v>MT15100100/</v>
          </cell>
          <cell r="C1244" t="str">
            <v>Aterro de vala com trator carregadeira e retro-escavadeira, com material de boa qualidade, em camadas de 20cm, utilizando  Vibro Compactador Portatil e operador, com intervencao de 2 serventes,  exclusive material.</v>
          </cell>
          <cell r="D1244" t="str">
            <v>m3</v>
          </cell>
          <cell r="E1244">
            <v>1.46</v>
          </cell>
        </row>
        <row r="1245">
          <cell r="A1245" t="str">
            <v>MT000132</v>
          </cell>
          <cell r="B1245" t="str">
            <v>MT15150050/</v>
          </cell>
          <cell r="C1245" t="str">
            <v>Preparo de solo ate 30cm de profundidade, compreedendo escavacao e acerto manuais e compactacao mecanica com remocao ate 20m.</v>
          </cell>
          <cell r="D1245" t="str">
            <v>m2</v>
          </cell>
          <cell r="E1245">
            <v>5.91</v>
          </cell>
        </row>
        <row r="1246">
          <cell r="A1246" t="str">
            <v>MT005245</v>
          </cell>
          <cell r="B1246" t="str">
            <v>MT20050050/</v>
          </cell>
          <cell r="C1246" t="str">
            <v>Espalhamento de material de 1a categoria com motoniveladora.</v>
          </cell>
          <cell r="D1246" t="str">
            <v>m3</v>
          </cell>
          <cell r="E1246">
            <v>0.24</v>
          </cell>
        </row>
        <row r="1247">
          <cell r="A1247" t="str">
            <v>PJ006989</v>
          </cell>
          <cell r="B1247" t="str">
            <v>PJ05050050/</v>
          </cell>
          <cell r="C1247" t="str">
            <v>Planta de cobertura de restinga do tipo 1 - Ipomea Pescaprae (Salsa de Praia), Canavalha Rosea (Fenao da Praia).  Fornecimento.</v>
          </cell>
          <cell r="D1247" t="str">
            <v>un</v>
          </cell>
          <cell r="E1247">
            <v>0.35</v>
          </cell>
        </row>
        <row r="1248">
          <cell r="A1248" t="str">
            <v>PJ017028</v>
          </cell>
          <cell r="B1248" t="str">
            <v>PJ05050053/</v>
          </cell>
          <cell r="C1248" t="str">
            <v>Planta de cobertura do tipo 1:  Bulbine Caulescens Frutescens (Bulbine) ou similar, considerando 24 mudas por m2.  Fornecimento.</v>
          </cell>
          <cell r="D1248" t="str">
            <v>m2</v>
          </cell>
          <cell r="E1248">
            <v>7.92</v>
          </cell>
        </row>
        <row r="1249">
          <cell r="A1249" t="str">
            <v>PJ006990</v>
          </cell>
          <cell r="B1249" t="str">
            <v>PJ05050100/</v>
          </cell>
          <cell r="C1249" t="str">
            <v>Planta de cobertura do tipo 2 - Paullinea Coriacea (Cipo-Timbo).  Fornecimento.</v>
          </cell>
          <cell r="D1249" t="str">
            <v>un</v>
          </cell>
          <cell r="E1249">
            <v>3</v>
          </cell>
        </row>
        <row r="1250">
          <cell r="A1250" t="str">
            <v>PJ017029</v>
          </cell>
          <cell r="B1250" t="str">
            <v>PJ05050103/</v>
          </cell>
          <cell r="C1250" t="str">
            <v>Planta de cobertura do tipo 2A:  Duranta Renpens (Pingo de Ouro) ou similar, considerando 16 mudas por m2.  Fornecimento.</v>
          </cell>
          <cell r="D1250" t="str">
            <v>m2</v>
          </cell>
          <cell r="E1250">
            <v>5.12</v>
          </cell>
        </row>
        <row r="1251">
          <cell r="A1251" t="str">
            <v>PJ017030</v>
          </cell>
          <cell r="B1251" t="str">
            <v>PJ05050106/</v>
          </cell>
          <cell r="C1251" t="str">
            <v>Planta de cobertura do tipo 2B:  Agapanthus Africanus (Agapanto) ou similar, considerando 16 mudas por m2.  Fornecimento.</v>
          </cell>
          <cell r="D1251" t="str">
            <v>m2</v>
          </cell>
          <cell r="E1251">
            <v>24</v>
          </cell>
        </row>
        <row r="1252">
          <cell r="A1252" t="str">
            <v>PJ017031</v>
          </cell>
          <cell r="B1252" t="str">
            <v>PJ05050150/</v>
          </cell>
          <cell r="C1252" t="str">
            <v>Planta de cobertura do tipo 3A: Plumbago Capensis (Bela-Emilia) ou similar, considerando 12 mudas por m2.  Fornecimento.</v>
          </cell>
          <cell r="D1252" t="str">
            <v>m2</v>
          </cell>
          <cell r="E1252">
            <v>9</v>
          </cell>
        </row>
        <row r="1253">
          <cell r="A1253" t="str">
            <v>PJ017032</v>
          </cell>
          <cell r="B1253" t="str">
            <v>PJ05050153/</v>
          </cell>
          <cell r="C1253" t="str">
            <v>Planta de cobertura do tipo 3B: Calathea Zebrina (Calateia Zebrina) ou similar, considerando 12 mudas por m2.  Fornecimento.</v>
          </cell>
          <cell r="D1253" t="str">
            <v>m2</v>
          </cell>
          <cell r="E1253">
            <v>24</v>
          </cell>
        </row>
        <row r="1254">
          <cell r="A1254" t="str">
            <v>PJ017033</v>
          </cell>
          <cell r="B1254" t="str">
            <v>PJ05050200/</v>
          </cell>
          <cell r="C1254" t="str">
            <v>Planta de cobertura do tipo 4: Ixora sp. (Ixora Ana) ou similar, considerando 8 mudas por m2.  Fornecimento.</v>
          </cell>
          <cell r="D1254" t="str">
            <v>m2</v>
          </cell>
          <cell r="E1254">
            <v>15.2</v>
          </cell>
        </row>
        <row r="1255">
          <cell r="A1255" t="str">
            <v>PJ007133</v>
          </cell>
          <cell r="B1255" t="str">
            <v>PJ05050250/</v>
          </cell>
          <cell r="C1255" t="str">
            <v>Planta de cobertura Viresea Imperialis (Bromelia Imperial), pequena, muda com altura aproximada de 0,40m, para jardim.  Fornecimento.</v>
          </cell>
          <cell r="D1255" t="str">
            <v>un</v>
          </cell>
          <cell r="E1255">
            <v>15</v>
          </cell>
        </row>
        <row r="1256">
          <cell r="A1256" t="str">
            <v>PJ007132</v>
          </cell>
          <cell r="B1256" t="str">
            <v>PJ05050253/</v>
          </cell>
          <cell r="C1256" t="str">
            <v>Planta de cobertura Viresea Imperialis (Bromelia Imperial), media, muda com altura aproximada de 0,60m, para jardim.  Fornecimento.</v>
          </cell>
          <cell r="D1256" t="str">
            <v>un</v>
          </cell>
          <cell r="E1256">
            <v>27.5</v>
          </cell>
        </row>
        <row r="1257">
          <cell r="A1257" t="str">
            <v>PJ007131</v>
          </cell>
          <cell r="B1257" t="str">
            <v>PJ05050256/</v>
          </cell>
          <cell r="C1257" t="str">
            <v>Planta de cobertura Viresea Imperialis (Bromelia Imperial), grande, muda com altura aproximada de 0,80m, para jardim.  Fornecimento.</v>
          </cell>
          <cell r="D1257" t="str">
            <v>un</v>
          </cell>
          <cell r="E1257">
            <v>45</v>
          </cell>
        </row>
        <row r="1258">
          <cell r="A1258" t="str">
            <v>PJ004904</v>
          </cell>
          <cell r="B1258" t="str">
            <v>PJ05100050/</v>
          </cell>
          <cell r="C1258" t="str">
            <v>Plantio de plantas de cobertura, conforme Projeto FPJ.</v>
          </cell>
          <cell r="D1258" t="str">
            <v>un</v>
          </cell>
          <cell r="E1258">
            <v>0.12</v>
          </cell>
        </row>
        <row r="1259">
          <cell r="A1259" t="str">
            <v>PJ016845</v>
          </cell>
          <cell r="B1259" t="str">
            <v>PJ05100053/</v>
          </cell>
          <cell r="C1259" t="str">
            <v>Plantio de cobertura vegetal, considerando 8 mudas por m2.</v>
          </cell>
          <cell r="D1259" t="str">
            <v>m2</v>
          </cell>
          <cell r="E1259">
            <v>0.96</v>
          </cell>
        </row>
        <row r="1260">
          <cell r="A1260" t="str">
            <v>PJ016844</v>
          </cell>
          <cell r="B1260" t="str">
            <v>PJ05100056/</v>
          </cell>
          <cell r="C1260" t="str">
            <v>Plantio de cobertura vegetal, considerando 12 mudas por m2.</v>
          </cell>
          <cell r="D1260" t="str">
            <v>m2</v>
          </cell>
          <cell r="E1260">
            <v>1.44</v>
          </cell>
        </row>
        <row r="1261">
          <cell r="A1261" t="str">
            <v>PJ016843</v>
          </cell>
          <cell r="B1261" t="str">
            <v>PJ05100059/</v>
          </cell>
          <cell r="C1261" t="str">
            <v>Plantio de cobertura vegetal, considerando 16 mudas por m2.</v>
          </cell>
          <cell r="D1261" t="str">
            <v>m2</v>
          </cell>
          <cell r="E1261">
            <v>1.92</v>
          </cell>
        </row>
        <row r="1262">
          <cell r="A1262" t="str">
            <v>PJ016842</v>
          </cell>
          <cell r="B1262" t="str">
            <v>PJ05100062/</v>
          </cell>
          <cell r="C1262" t="str">
            <v>Plantio de cobertura vegetal, considerando 24 mudas por m2.</v>
          </cell>
          <cell r="D1262" t="str">
            <v>m2</v>
          </cell>
          <cell r="E1262">
            <v>2.88</v>
          </cell>
        </row>
        <row r="1263">
          <cell r="A1263" t="str">
            <v>PJ000488</v>
          </cell>
          <cell r="B1263" t="str">
            <v>PJ05100100/</v>
          </cell>
          <cell r="C1263" t="str">
            <v>Plantio de grama em placas, tipo Sao Carlos, Batatais ou Larga, inclusive compra e arrancamento no local de origem, carga, transporte, descarga e preparo do terreno.</v>
          </cell>
          <cell r="D1263" t="str">
            <v>m2</v>
          </cell>
          <cell r="E1263">
            <v>5.57</v>
          </cell>
        </row>
        <row r="1264">
          <cell r="A1264" t="str">
            <v>PJ000490</v>
          </cell>
          <cell r="B1264" t="str">
            <v>PJ05100103/</v>
          </cell>
          <cell r="C1264" t="str">
            <v>Plantio de grama em placas, tipo Sao Carlos, Batatais ou Larga, inclusive compra e arrancamento no local de origem, carga, descarga e preparo do terreno, exclusive transporte.</v>
          </cell>
          <cell r="D1264" t="str">
            <v>m2</v>
          </cell>
          <cell r="E1264" t="e">
            <v>#N/A</v>
          </cell>
        </row>
        <row r="1265">
          <cell r="A1265" t="str">
            <v>PJ010055</v>
          </cell>
          <cell r="B1265" t="str">
            <v>PJ05100106/</v>
          </cell>
          <cell r="C1265" t="str">
            <v>Plantio de grama, incluindo preparo do terreno com 10cm de saibro e 5cm de terra estrumada, exclusive fornecimento da grama.</v>
          </cell>
          <cell r="D1265" t="str">
            <v>m2</v>
          </cell>
          <cell r="E1265">
            <v>7.81</v>
          </cell>
        </row>
        <row r="1266">
          <cell r="A1266" t="str">
            <v>PJ009993</v>
          </cell>
          <cell r="B1266" t="str">
            <v>PJ05100109/</v>
          </cell>
          <cell r="C1266" t="str">
            <v>Plantio de grama, tipo Stenotaphrum Secundatum Var. Variegatum, inclusive transporte e fornecimento.</v>
          </cell>
          <cell r="D1266" t="str">
            <v>m2</v>
          </cell>
          <cell r="E1266">
            <v>9.73</v>
          </cell>
        </row>
        <row r="1267">
          <cell r="A1267" t="str">
            <v>PJ009373</v>
          </cell>
          <cell r="B1267" t="str">
            <v>PJ05100112/</v>
          </cell>
          <cell r="C1267" t="str">
            <v>Plantio de grama, tipo Zoizia Japonica, inclusive fornecimento.</v>
          </cell>
          <cell r="D1267" t="str">
            <v>m2</v>
          </cell>
          <cell r="E1267">
            <v>7.58</v>
          </cell>
        </row>
        <row r="1268">
          <cell r="A1268" t="str">
            <v>PJ000489</v>
          </cell>
          <cell r="B1268" t="str">
            <v>PJ05100150/</v>
          </cell>
          <cell r="C1268" t="str">
            <v>Plantio de grama em placas, tipo Sao Carlos, Batatais ou Larga, inclusive compra e arrancamento no local de origem, carga, transporte, descarga e preparo do terreno, para recomposicao de areas gramadas eventualmente danificadas.</v>
          </cell>
          <cell r="D1268" t="str">
            <v>m2</v>
          </cell>
          <cell r="E1268">
            <v>6.79</v>
          </cell>
        </row>
        <row r="1269">
          <cell r="A1269" t="str">
            <v>PJ010433</v>
          </cell>
          <cell r="B1269" t="str">
            <v>PJ05100200/</v>
          </cell>
          <cell r="C1269" t="str">
            <v>Grama sintetica Europeia, em rolos, com fios de 28mm de comprimento, Flexigrass FLP PP 28mm ou similar, na cor verde, inclusive mao-de-obra especializada para execucao de servicos, fornecimento e instalacao de faixas de grama sintetica branca para as dema</v>
          </cell>
          <cell r="D1269" t="str">
            <v>m2</v>
          </cell>
          <cell r="E1269">
            <v>78.84</v>
          </cell>
        </row>
        <row r="1270">
          <cell r="A1270" t="str">
            <v>PJ017838</v>
          </cell>
          <cell r="B1270" t="str">
            <v>PJ10050050/</v>
          </cell>
          <cell r="C1270" t="str">
            <v>Amarrio de mudas de arvore ao tutor, com fitilho plastico, exclusive este.</v>
          </cell>
          <cell r="D1270" t="str">
            <v>un</v>
          </cell>
          <cell r="E1270">
            <v>0.25</v>
          </cell>
        </row>
        <row r="1271">
          <cell r="A1271" t="str">
            <v>PJ018060</v>
          </cell>
          <cell r="B1271" t="str">
            <v>PJ10050075/</v>
          </cell>
          <cell r="C1271" t="str">
            <v>Amarrio de mudas de mangezal ao tutor, com fitilho plastico, incluindo tutor de 1,00m de altura, exclusive a muda.</v>
          </cell>
          <cell r="D1271" t="str">
            <v>un</v>
          </cell>
          <cell r="E1271">
            <v>1.89</v>
          </cell>
        </row>
        <row r="1272">
          <cell r="A1272" t="str">
            <v>PJ004897</v>
          </cell>
          <cell r="B1272" t="str">
            <v>PJ10050100/</v>
          </cell>
          <cell r="C1272" t="str">
            <v>Arbusto para jardim, conforme Projeto FPJ.  Plantio.</v>
          </cell>
          <cell r="D1272" t="str">
            <v>un</v>
          </cell>
          <cell r="E1272">
            <v>0.35</v>
          </cell>
        </row>
        <row r="1273">
          <cell r="A1273" t="str">
            <v>PJ000499</v>
          </cell>
          <cell r="B1273" t="str">
            <v>PJ10050150/</v>
          </cell>
          <cell r="C1273" t="str">
            <v>Mudas com 50cm a 70cm de altura, plantio em encosta, exclusive tutor, inclusive abertura da cova.</v>
          </cell>
          <cell r="D1273" t="str">
            <v>un</v>
          </cell>
          <cell r="E1273">
            <v>0.77</v>
          </cell>
        </row>
        <row r="1274">
          <cell r="A1274" t="str">
            <v>PJ000498</v>
          </cell>
          <cell r="B1274" t="str">
            <v>PJ10050200/</v>
          </cell>
          <cell r="C1274" t="str">
            <v>Plantio de arvore de 2m de altura, de qualquer especie, em logradouro publico, inclusive transporte, terra preta simples e estaca de madeira (tutor), exclusive o fornecimento da arvore.</v>
          </cell>
          <cell r="D1274" t="str">
            <v>un</v>
          </cell>
          <cell r="E1274">
            <v>15.99</v>
          </cell>
        </row>
        <row r="1275">
          <cell r="A1275" t="str">
            <v>PJ017027</v>
          </cell>
          <cell r="B1275" t="str">
            <v>PJ10050250/</v>
          </cell>
          <cell r="C1275" t="str">
            <v>Tabebuia Avellanedae (Ipe Roxo), com 1,80m de altura.  Fornecimento e plantio.</v>
          </cell>
          <cell r="D1275" t="str">
            <v>un</v>
          </cell>
          <cell r="E1275">
            <v>28.82</v>
          </cell>
        </row>
        <row r="1276">
          <cell r="A1276" t="str">
            <v>PJ017040</v>
          </cell>
          <cell r="B1276" t="str">
            <v>PJ10100050/</v>
          </cell>
          <cell r="C1276" t="str">
            <v>Arbustos tipo 1 - Hibicus Rosa-Sinensis (Hibisco), com altura entre 0,80m a 1m.  Fornecimento.</v>
          </cell>
          <cell r="D1276" t="str">
            <v>un</v>
          </cell>
          <cell r="E1276">
            <v>2.7</v>
          </cell>
        </row>
        <row r="1277">
          <cell r="A1277" t="str">
            <v>PJ017896</v>
          </cell>
          <cell r="B1277" t="str">
            <v>PJ25100200/</v>
          </cell>
          <cell r="C1277" t="str">
            <v>Balanco rustico, perna cruzada, 2 lugares, assentos de pneus ou madeira.  Fornecimento e colocacao.</v>
          </cell>
          <cell r="D1277" t="str">
            <v>un</v>
          </cell>
          <cell r="E1277">
            <v>430.45</v>
          </cell>
        </row>
        <row r="1278">
          <cell r="A1278" t="str">
            <v>PJ017897</v>
          </cell>
          <cell r="B1278" t="str">
            <v>PJ25100203/</v>
          </cell>
          <cell r="C1278" t="str">
            <v>Balanco rustico triplo, tipo estrela, assentos de pneus ou madeira.  Fornecimento e colocacao.</v>
          </cell>
          <cell r="D1278" t="str">
            <v>un</v>
          </cell>
          <cell r="E1278">
            <v>821.13</v>
          </cell>
        </row>
        <row r="1279">
          <cell r="A1279" t="str">
            <v>PJ017591</v>
          </cell>
          <cell r="B1279" t="str">
            <v>PJ25100250/</v>
          </cell>
          <cell r="C1279" t="str">
            <v>Brinquedo modelo A-04 alphanaut da Alpha Play ou similar.  Fornecimento.</v>
          </cell>
          <cell r="D1279" t="str">
            <v>un</v>
          </cell>
          <cell r="E1279">
            <v>3600</v>
          </cell>
        </row>
        <row r="1280">
          <cell r="A1280" t="str">
            <v>PJ017593</v>
          </cell>
          <cell r="B1280" t="str">
            <v>PJ25100253/</v>
          </cell>
          <cell r="C1280" t="str">
            <v>Brinquedo modelo A-08 Dupla Escalada da Apha Play ou similar.  Fornecimento.</v>
          </cell>
          <cell r="D1280" t="str">
            <v>un</v>
          </cell>
          <cell r="E1280">
            <v>1730.38</v>
          </cell>
        </row>
        <row r="1281">
          <cell r="A1281" t="str">
            <v>PJ017594</v>
          </cell>
          <cell r="B1281" t="str">
            <v>PJ25100256/</v>
          </cell>
          <cell r="C1281" t="str">
            <v>Brinquedo modelo A-10 alphaparede da Apha Play ou similar.  Fornecimento.</v>
          </cell>
          <cell r="D1281" t="str">
            <v>un</v>
          </cell>
          <cell r="E1281">
            <v>697.88</v>
          </cell>
        </row>
        <row r="1282">
          <cell r="A1282" t="str">
            <v>PJ017590</v>
          </cell>
          <cell r="B1282" t="str">
            <v>PJ25100259/</v>
          </cell>
          <cell r="C1282" t="str">
            <v>Brinquedo modelo A-11 alphaponte da Alpha Play ou similar.  Fornecimento.</v>
          </cell>
          <cell r="D1282" t="str">
            <v>un</v>
          </cell>
          <cell r="E1282">
            <v>665</v>
          </cell>
        </row>
        <row r="1283">
          <cell r="A1283" t="str">
            <v>PJ009631</v>
          </cell>
          <cell r="B1283" t="str">
            <v>PJ25100300/</v>
          </cell>
          <cell r="C1283" t="str">
            <v xml:space="preserve">Casa de boneca em madeira de Lei, com assoalho rforcado, varanda com detalhes rendilhados, porta e 4 janelas com acabamentos em molduras, com mobiliario de 1 mesa e 1 geladeira, linha Step 2, pintura esmaltada, desenhos artesanais, 4 jardineiras, telhado </v>
          </cell>
          <cell r="D1283" t="str">
            <v>un</v>
          </cell>
          <cell r="E1283">
            <v>4195</v>
          </cell>
        </row>
        <row r="1284">
          <cell r="A1284" t="str">
            <v>PJ008854</v>
          </cell>
          <cell r="B1284" t="str">
            <v>PJ25100350/</v>
          </cell>
          <cell r="C1284" t="str">
            <v>Casa do Tarzan, referencia M-45, conforme o modelo Pactaplayground ou similar.  Fornecimento e colocacao.</v>
          </cell>
          <cell r="D1284" t="str">
            <v>un</v>
          </cell>
          <cell r="E1284">
            <v>2721.82</v>
          </cell>
        </row>
        <row r="1285">
          <cell r="A1285" t="str">
            <v>PJ009630</v>
          </cell>
          <cell r="B1285" t="str">
            <v>PJ25100400/</v>
          </cell>
          <cell r="C1285" t="str">
            <v>Carrosel com volante em estrutura de ferro com pintura automotiva, assentos em madeira, da Multimeios ou similar.  Fornecimento.</v>
          </cell>
          <cell r="D1285" t="str">
            <v>un</v>
          </cell>
          <cell r="E1285">
            <v>1399</v>
          </cell>
        </row>
        <row r="1286">
          <cell r="A1286" t="str">
            <v>PJ005074</v>
          </cell>
          <cell r="B1286" t="str">
            <v>PJ25100450/</v>
          </cell>
          <cell r="C1286" t="str">
            <v>Centro de atividade tipo A rustica, referencia M-0, conforme o modelo Pactaplayground ou similar.  Fornecimento e colocacao.</v>
          </cell>
          <cell r="D1286" t="str">
            <v>un</v>
          </cell>
          <cell r="E1286">
            <v>2641.07</v>
          </cell>
        </row>
        <row r="1287">
          <cell r="A1287" t="str">
            <v>PJ005075</v>
          </cell>
          <cell r="B1287" t="str">
            <v>PJ25100453/</v>
          </cell>
          <cell r="C1287" t="str">
            <v>Centro de atividade tipo B rustica, referencia M-02, conforme o modelo Pactaplayground ou similar.  Fornecimento e colocacao.</v>
          </cell>
          <cell r="D1287" t="str">
            <v>un</v>
          </cell>
          <cell r="E1287">
            <v>2617.3200000000002</v>
          </cell>
        </row>
        <row r="1288">
          <cell r="A1288" t="str">
            <v>PJ005076</v>
          </cell>
          <cell r="B1288" t="str">
            <v>PJ25100459/</v>
          </cell>
          <cell r="C1288" t="str">
            <v>Mini centro de atividades tipo B rustica referencia M-04, conforme o modelo Pactaplayground ou similar.  Fornecimento e colocacao.</v>
          </cell>
          <cell r="D1288" t="str">
            <v>un</v>
          </cell>
          <cell r="E1288">
            <v>2189.8200000000002</v>
          </cell>
        </row>
        <row r="1289">
          <cell r="A1289" t="str">
            <v>PJ005079</v>
          </cell>
          <cell r="B1289" t="str">
            <v>PJ25100500/</v>
          </cell>
          <cell r="C1289" t="str">
            <v>Escada horizontal rustica, referencia M-19, conforme o modelo Pactaplayground ou similar.  Fornecimento e colocacao.</v>
          </cell>
          <cell r="D1289" t="str">
            <v>un</v>
          </cell>
          <cell r="E1289">
            <v>770.07</v>
          </cell>
        </row>
        <row r="1290">
          <cell r="A1290" t="str">
            <v>PJ005080</v>
          </cell>
          <cell r="B1290" t="str">
            <v>PJ25100503/</v>
          </cell>
          <cell r="C1290" t="str">
            <v>Escada em arco rustica, referencia M-18, conforme o modelo Pactaplayground ou similar.  Fornecimento e colocacao.</v>
          </cell>
          <cell r="D1290" t="str">
            <v>un</v>
          </cell>
          <cell r="E1290">
            <v>603.32000000000005</v>
          </cell>
        </row>
        <row r="1291">
          <cell r="A1291" t="str">
            <v>PJ008482</v>
          </cell>
          <cell r="B1291" t="str">
            <v>PJ25100506/</v>
          </cell>
          <cell r="C1291" t="str">
            <v>Escada em arvore, referencia M-07, conforme o modelo Pactaplayground ou similar.  Fornecimento e colocacao.</v>
          </cell>
          <cell r="D1291" t="str">
            <v>un</v>
          </cell>
          <cell r="E1291">
            <v>439.95</v>
          </cell>
        </row>
        <row r="1292">
          <cell r="A1292" t="str">
            <v>PJ018052</v>
          </cell>
          <cell r="B1292" t="str">
            <v>PJ25100547/</v>
          </cell>
          <cell r="C1292" t="str">
            <v>Escorrega pequeno com altura de 1,57m em madeira de lei (Peroba do campo, Aroeira, Ipe tabaco ou similar) e tubos de ferro galvanizado de 3/4" e 2", conforme projeto FPJ, com pintura de base galvite ou similar, 2 demaos de acabamento.  Fornecimento e colo</v>
          </cell>
          <cell r="D1292" t="str">
            <v>un</v>
          </cell>
          <cell r="E1292">
            <v>877.33</v>
          </cell>
        </row>
        <row r="1293">
          <cell r="A1293" t="str">
            <v>PJ018053</v>
          </cell>
          <cell r="B1293" t="str">
            <v>PJ25100549/</v>
          </cell>
          <cell r="C1293" t="str">
            <v>Escorrega grande com altura de 1,95m em madeira de Lei (Peroba de Campo, Aroeira, Ipe-Tabaco ou similar) e tubos de ferro galvanizado de 3/4" e 2", conforme projeto FPJ, com pintura de base Galvite ou similar, 2 demaos de acabamento.  Fornecimento e coloc</v>
          </cell>
          <cell r="D1293" t="str">
            <v>un</v>
          </cell>
          <cell r="E1293">
            <v>972.03</v>
          </cell>
        </row>
        <row r="1294">
          <cell r="A1294" t="str">
            <v>PJ001037</v>
          </cell>
          <cell r="B1294" t="str">
            <v>PJ25100553/</v>
          </cell>
          <cell r="C1294" t="str">
            <v>Escada de escorrega completa, inclusive patamar, conforme projeto FPJ, com pintura, transporte e desmontagem da danificada.  Fornecimento e colocacao.</v>
          </cell>
          <cell r="D1294" t="str">
            <v>un</v>
          </cell>
          <cell r="E1294">
            <v>342.14</v>
          </cell>
        </row>
        <row r="1295">
          <cell r="A1295" t="str">
            <v>PJ005068</v>
          </cell>
          <cell r="B1295" t="str">
            <v>PJ25100556/</v>
          </cell>
          <cell r="C1295" t="str">
            <v>Escorregador rustico pequeno, leito em madeira de Lei, referencia M-27/2,0, conforme o modelo Pactaplayground ou similar.  Fornecimento e colocacao.</v>
          </cell>
          <cell r="D1295" t="str">
            <v>un</v>
          </cell>
          <cell r="E1295">
            <v>707.99</v>
          </cell>
        </row>
        <row r="1296">
          <cell r="A1296" t="str">
            <v>PJ005069</v>
          </cell>
          <cell r="B1296" t="str">
            <v>PJ25100559/</v>
          </cell>
          <cell r="C1296" t="str">
            <v>Escorregador rustico grande, leito em madeira de Lei, referencia M-27/2,5, conforme o modelo Pactaplayground ou similar.  Fornecimento e colocacao.</v>
          </cell>
          <cell r="D1296" t="str">
            <v>un</v>
          </cell>
          <cell r="E1296">
            <v>664.07</v>
          </cell>
        </row>
        <row r="1297">
          <cell r="A1297" t="str">
            <v>PJ008855</v>
          </cell>
          <cell r="B1297" t="str">
            <v>PJ25100600/</v>
          </cell>
          <cell r="C1297" t="str">
            <v>Etapa 8, conforme o modelo Pactaplayground ou similar.  Fornecimento e colocacao.</v>
          </cell>
          <cell r="D1297" t="str">
            <v>un</v>
          </cell>
          <cell r="E1297">
            <v>266.82</v>
          </cell>
        </row>
        <row r="1298">
          <cell r="A1298" t="str">
            <v>PJ005072</v>
          </cell>
          <cell r="B1298" t="str">
            <v>PJ25100650/</v>
          </cell>
          <cell r="C1298" t="str">
            <v>Gangorra rustica com 1 prancha, referencia M-24/1, conforme o modelo Pactaplayground ou similar.  Fornecimento e colocacao.</v>
          </cell>
          <cell r="D1298" t="str">
            <v>un</v>
          </cell>
          <cell r="E1298">
            <v>278.7</v>
          </cell>
        </row>
        <row r="1299">
          <cell r="A1299" t="str">
            <v>PJ005073</v>
          </cell>
          <cell r="B1299" t="str">
            <v>PJ25100653/</v>
          </cell>
          <cell r="C1299" t="str">
            <v>Gangorra rustica com 2 prancha, referencia M-24/2, conforme o modelo Pactaplayground ou similar.  Fornecimento e colocacao.</v>
          </cell>
          <cell r="D1299" t="str">
            <v>un</v>
          </cell>
          <cell r="E1299">
            <v>438.45</v>
          </cell>
        </row>
        <row r="1300">
          <cell r="A1300" t="str">
            <v>PJ018046</v>
          </cell>
          <cell r="B1300" t="str">
            <v>PJ25100655A</v>
          </cell>
          <cell r="C1300" t="str">
            <v>Gangorra com 2 pranchas de madeira de Lei, estas fixadas em tubo de ferro galvanizado de 2", com pintura de base Galvite ou similar e 2 demaos acabamento, conforme modelo FPJ.  Fornecimento e colocacao.</v>
          </cell>
          <cell r="D1300" t="str">
            <v>un</v>
          </cell>
          <cell r="E1300">
            <v>1044.3</v>
          </cell>
        </row>
        <row r="1301">
          <cell r="A1301" t="str">
            <v>PJ018044</v>
          </cell>
          <cell r="B1301" t="str">
            <v>PJ25100657A</v>
          </cell>
          <cell r="C1301" t="str">
            <v>Gangorra com 3 pranchas de madeira de Lei, estas fixadas em tubo de ferro galvanizado de 2", com pintura de base Galvite ou similar e 2 demaos acabamento, conforme modelo FPJ.  Fornecimento e colocacao.</v>
          </cell>
          <cell r="D1301" t="str">
            <v>un</v>
          </cell>
          <cell r="E1301">
            <v>1138.6600000000001</v>
          </cell>
        </row>
        <row r="1302">
          <cell r="A1302" t="str">
            <v>PJ008485</v>
          </cell>
          <cell r="B1302" t="str">
            <v>PJ25100659/</v>
          </cell>
          <cell r="C1302" t="str">
            <v>Gangorra aerea, referencia M-41, conforme o modelo Pactaplayground ou similar.  Fornecimento e colocacao.</v>
          </cell>
          <cell r="D1302" t="str">
            <v>un</v>
          </cell>
          <cell r="E1302">
            <v>388.82</v>
          </cell>
        </row>
        <row r="1303">
          <cell r="A1303" t="str">
            <v>PJ005081</v>
          </cell>
          <cell r="B1303" t="str">
            <v>PJ25100662/</v>
          </cell>
          <cell r="C1303" t="str">
            <v>Gangorrao rustico, referencia M-24/3, conforme o modelo Pactaplayground ou similar.  Fornecimento e colocacao.</v>
          </cell>
          <cell r="D1303" t="str">
            <v>un</v>
          </cell>
          <cell r="E1303">
            <v>389.57</v>
          </cell>
        </row>
        <row r="1304">
          <cell r="A1304" t="str">
            <v>PJ001029</v>
          </cell>
          <cell r="B1304" t="str">
            <v>PJ25100700/</v>
          </cell>
          <cell r="C1304" t="str">
            <v>Gaiola ginica (trepa-trepa) em tubos de ferro galvanizado de 1" horizontais e verticais de        1 1/2", chumbados em blocos de concreto e com pintura de base Galvite ou similar e 2 demaos de acabamento, conforme projeto FPJ.  Fornecimento e colocacao.</v>
          </cell>
          <cell r="D1304" t="str">
            <v>un</v>
          </cell>
          <cell r="E1304">
            <v>2110.31</v>
          </cell>
        </row>
        <row r="1305">
          <cell r="A1305" t="str">
            <v>PJ005374</v>
          </cell>
          <cell r="B1305" t="str">
            <v>PJ25100750/</v>
          </cell>
          <cell r="C1305" t="str">
            <v>Grampos de protecao para calcada em tubos de ferro galvanizado de 2", chumbados em blocos de concreto, inclusive demolicao e recomposicao da calcada e transporte do material excedente, com pintura de base alquidica e 2 demaos de acabamento com esmalte e e</v>
          </cell>
          <cell r="D1305" t="str">
            <v>un</v>
          </cell>
          <cell r="E1305">
            <v>196.2</v>
          </cell>
        </row>
        <row r="1306">
          <cell r="A1306" t="str">
            <v>PJ017891</v>
          </cell>
          <cell r="B1306" t="str">
            <v>PJ25100753/</v>
          </cell>
          <cell r="C1306" t="str">
            <v>Grampos de protecao para calcada em tubos de ferro galvanizado de 2", chumbados em blocos de concreto, inclusive demolicao e recomposicao da calcada e transporte do material excedente, com pintura de base alquidica e 2 demaos de acabamento com esmalte e c</v>
          </cell>
          <cell r="D1306" t="str">
            <v>un</v>
          </cell>
          <cell r="E1306">
            <v>252.96</v>
          </cell>
        </row>
        <row r="1307">
          <cell r="A1307" t="str">
            <v>PJ009628</v>
          </cell>
          <cell r="B1307" t="str">
            <v>PJ25100800/</v>
          </cell>
          <cell r="C1307" t="str">
            <v>Pernalonga Pinoquio em madeira de Lei, com correntes e parafusos galvanizados.  Area utilizada de 36m2 com altura total aproximada de 3,20m, composto de 1 escada tunel, 1 deck com cercas laterais, 1 escorregador, 1 barra de ginastica, 2 argolas galvanizad</v>
          </cell>
          <cell r="D1307" t="str">
            <v>un</v>
          </cell>
          <cell r="E1307">
            <v>2141.25</v>
          </cell>
        </row>
        <row r="1308">
          <cell r="A1308" t="str">
            <v>PJ001036</v>
          </cell>
          <cell r="B1308" t="str">
            <v>PJ25100850/</v>
          </cell>
          <cell r="C1308" t="str">
            <v>Prancha de gangorra completa, inclusive patamar, conforme projeto FPJ, com pintura, transporte e desmontagem da danificada.  Fornecimento e colocacao.</v>
          </cell>
          <cell r="D1308" t="str">
            <v>un</v>
          </cell>
          <cell r="E1308">
            <v>439.29</v>
          </cell>
        </row>
        <row r="1309">
          <cell r="A1309" t="str">
            <v>PJ001035</v>
          </cell>
          <cell r="B1309" t="str">
            <v>PJ25100900/</v>
          </cell>
          <cell r="C1309" t="str">
            <v>Prancha rema-rema de madeira de Lei, conforme projeto FPJ, completa com ferragens, bracadeiras, rolamentos, etc., pintura e transporte com desmontagem da danificada.  Fornecimento e colocacao.</v>
          </cell>
          <cell r="D1309" t="str">
            <v>un</v>
          </cell>
          <cell r="E1309">
            <v>556.12</v>
          </cell>
        </row>
        <row r="1310">
          <cell r="A1310" t="str">
            <v>PJ005082</v>
          </cell>
          <cell r="B1310" t="str">
            <v>PJ25100950/</v>
          </cell>
          <cell r="C1310" t="str">
            <v>Upa-Upa com 1 cavalinho rustico, referencia M-34/1, conforme o modelo Pactaplayground ou similar.  Fornecimento e colocacao.</v>
          </cell>
          <cell r="D1310" t="str">
            <v>un</v>
          </cell>
          <cell r="E1310">
            <v>859.82</v>
          </cell>
        </row>
        <row r="1311">
          <cell r="A1311" t="str">
            <v>PJ005083</v>
          </cell>
          <cell r="B1311" t="str">
            <v>PJ25100953/</v>
          </cell>
          <cell r="C1311" t="str">
            <v>Upa-Upa com 2 cavalinho rustico, referencia M-34/2.  Fornecimento e colocacao.</v>
          </cell>
          <cell r="D1311" t="str">
            <v>un</v>
          </cell>
          <cell r="E1311">
            <v>926.32</v>
          </cell>
        </row>
        <row r="1312">
          <cell r="A1312" t="str">
            <v>PJ017890</v>
          </cell>
          <cell r="B1312" t="str">
            <v>PJ25101000/</v>
          </cell>
          <cell r="C1312" t="str">
            <v>Prancha para abdominal, em madeira de Lei e estrutura tubular de 2", fixada em blocos de concreto, com pintura de base Galvite ou similar, 2 demaos de acabamento, conforme projeto FPJ.  Fornecimento e colocacao.</v>
          </cell>
          <cell r="D1312" t="str">
            <v>un</v>
          </cell>
          <cell r="E1312">
            <v>322.22000000000003</v>
          </cell>
        </row>
        <row r="1313">
          <cell r="A1313" t="str">
            <v>PJ001030</v>
          </cell>
          <cell r="B1313" t="str">
            <v>PJ25150050/</v>
          </cell>
          <cell r="C1313" t="str">
            <v>Baliza de futebol, tamanho oficial, em tubos de ferro galvanizado de 4", com pintura de base Galvite ou similar e 2 demaos de acabamento.  Fornecimento e colocacao.</v>
          </cell>
          <cell r="D1313" t="str">
            <v>un</v>
          </cell>
          <cell r="E1313">
            <v>1136.28</v>
          </cell>
        </row>
        <row r="1314">
          <cell r="A1314" t="str">
            <v>PJ001033</v>
          </cell>
          <cell r="B1314" t="str">
            <v>PJ25150053/</v>
          </cell>
          <cell r="C1314" t="str">
            <v>Baliza de futebol de salao em tubo de ferro galvanizado de 4", pintura de base Galvite ou similar e 2 demaos de acabamento, conforme projeto FPJ.  Fornecimento e colocacao.</v>
          </cell>
          <cell r="D1314" t="str">
            <v>un</v>
          </cell>
          <cell r="E1314">
            <v>734.44</v>
          </cell>
        </row>
        <row r="1315">
          <cell r="A1315" t="str">
            <v>PJ001031</v>
          </cell>
          <cell r="B1315" t="str">
            <v>PJ25150100/</v>
          </cell>
          <cell r="C1315" t="str">
            <v>Baliza de volei em tubos de ferro galvanizado de 3", com pintura de base Galvite ou similar e 2 demaos de acabamento, conforme projeto FPJ.  Fornecimento e colocacao.</v>
          </cell>
          <cell r="D1315" t="str">
            <v>par</v>
          </cell>
          <cell r="E1315">
            <v>413.76</v>
          </cell>
        </row>
        <row r="1316">
          <cell r="A1316" t="str">
            <v>PJ001214</v>
          </cell>
          <cell r="B1316" t="str">
            <v>PJ25150150/</v>
          </cell>
          <cell r="C1316" t="str">
            <v>Estrutura para basquete, metalica, fixa, com avanco livre de 1,30m, com tabelas de compensado naval, aros e redes.  Fornecimento e colocacao, exclusive furacao do piso.</v>
          </cell>
          <cell r="D1316" t="str">
            <v>par</v>
          </cell>
          <cell r="E1316">
            <v>1238.8800000000001</v>
          </cell>
        </row>
        <row r="1317">
          <cell r="A1317" t="str">
            <v>PJ001213</v>
          </cell>
          <cell r="B1317" t="str">
            <v>PJ25150200/</v>
          </cell>
          <cell r="C1317" t="str">
            <v>Rede de nylon para futebol de salao.  Fornecimento.</v>
          </cell>
          <cell r="D1317" t="str">
            <v>par</v>
          </cell>
          <cell r="E1317">
            <v>45</v>
          </cell>
        </row>
        <row r="1318">
          <cell r="A1318" t="str">
            <v>PJ001210</v>
          </cell>
          <cell r="B1318" t="str">
            <v>PJ25150203/</v>
          </cell>
          <cell r="C1318" t="str">
            <v>Poste de volei em tubo de ferro galvanizado com cremalheira e buchas.  Fornecimento.</v>
          </cell>
          <cell r="D1318" t="str">
            <v>par</v>
          </cell>
          <cell r="E1318">
            <v>331.5</v>
          </cell>
        </row>
        <row r="1319">
          <cell r="A1319" t="str">
            <v>PJ001211</v>
          </cell>
          <cell r="B1319" t="str">
            <v>PJ25150206/</v>
          </cell>
          <cell r="C1319" t="str">
            <v>Rede de volei oficial com cabo de aco.  Fornecimento.</v>
          </cell>
          <cell r="D1319" t="str">
            <v>un</v>
          </cell>
          <cell r="E1319">
            <v>79</v>
          </cell>
        </row>
        <row r="1320">
          <cell r="A1320" t="str">
            <v>PJ001209</v>
          </cell>
          <cell r="B1320" t="str">
            <v>PJ25150250/</v>
          </cell>
          <cell r="C1320" t="str">
            <v>Tabela de basquete em compensado naval, tamanho oficial com aro e rede.  Fornecimento e colocacao.</v>
          </cell>
          <cell r="D1320" t="str">
            <v>par</v>
          </cell>
          <cell r="E1320">
            <v>564.27</v>
          </cell>
        </row>
        <row r="1321">
          <cell r="A1321" t="str">
            <v>PJ001212</v>
          </cell>
          <cell r="B1321" t="str">
            <v>PJ25150300/</v>
          </cell>
          <cell r="C1321" t="str">
            <v>Trave desmontavel para futebol de salao em tubo de ferro galvanizado e buchas.  Fornecimento.</v>
          </cell>
          <cell r="D1321" t="str">
            <v>par</v>
          </cell>
          <cell r="E1321">
            <v>779.5</v>
          </cell>
        </row>
        <row r="1322">
          <cell r="A1322" t="str">
            <v>PJ005043</v>
          </cell>
          <cell r="B1322" t="str">
            <v>PJ25200050/</v>
          </cell>
          <cell r="C1322" t="str">
            <v>Bicicletario em chapa galvanizada no 14 e tubos galvanizados de 1 1/2", conforme projeto FPJ.  Fornecimento e colocacao.</v>
          </cell>
          <cell r="D1322" t="str">
            <v>mod</v>
          </cell>
          <cell r="E1322" t="e">
            <v>#N/A</v>
          </cell>
        </row>
        <row r="1323">
          <cell r="A1323" t="str">
            <v>PJ017079</v>
          </cell>
          <cell r="B1323" t="str">
            <v>PJ25200053/</v>
          </cell>
          <cell r="C1323" t="str">
            <v>Bicicletario em tubo de ferro galvanizado para agua potavel com diametro de 1 1/4", dobrado a frio em dois angulos de 90o e um angulo de 180o, chumbado em bloco de concreto fck=11Mpa, com dimensoes de (0,3x0,6x,3)m com gola de protecao na juncao tubo/conc</v>
          </cell>
          <cell r="D1323" t="str">
            <v>un</v>
          </cell>
          <cell r="E1323" t="e">
            <v>#N/A</v>
          </cell>
        </row>
        <row r="1324">
          <cell r="A1324" t="str">
            <v>PJ018083</v>
          </cell>
          <cell r="B1324" t="str">
            <v>PJ25200059A</v>
          </cell>
          <cell r="C1324" t="e">
            <v>#N/A</v>
          </cell>
          <cell r="D1324" t="e">
            <v>#N/A</v>
          </cell>
          <cell r="E1324">
            <v>157.57</v>
          </cell>
        </row>
        <row r="1325">
          <cell r="A1325" t="str">
            <v>PJ018048</v>
          </cell>
          <cell r="B1325" t="str">
            <v>PJ25200061/</v>
          </cell>
          <cell r="C1325" t="str">
            <v>Bicicletario em tubo de ferro galvanizado com diametro de 1 1/2", espessura da parede de 2,65mm, dobrado a frio em dois angulos de 90o e um angulo de 180o, chumbado em bloco de concreto FCK=13,5Mpa com dimensoes de (0,30x0,30x0,250)m, com gola de protecao</v>
          </cell>
          <cell r="D1325" t="str">
            <v>un</v>
          </cell>
          <cell r="E1325">
            <v>173.23</v>
          </cell>
        </row>
        <row r="1326">
          <cell r="A1326" t="str">
            <v>PJ018074</v>
          </cell>
          <cell r="B1326" t="str">
            <v>PJ25200600/</v>
          </cell>
          <cell r="C1326" t="e">
            <v>#N/A</v>
          </cell>
          <cell r="D1326" t="e">
            <v>#N/A</v>
          </cell>
          <cell r="E1326">
            <v>835.6</v>
          </cell>
        </row>
        <row r="1327">
          <cell r="A1327" t="str">
            <v>PJ017859</v>
          </cell>
          <cell r="B1327" t="str">
            <v>PJ25250050/</v>
          </cell>
          <cell r="C1327" t="str">
            <v>Balizador modelo Copacabana, cilindrico, liso, pre-fabricado em concreto FCK=18MPa, com reforco interno de malha de vergalhao curvado de 1/2", embutido no piso, com 40cm de diametro e altura de 46,50cm.  Fornecimento e colocacao.</v>
          </cell>
          <cell r="D1327" t="str">
            <v>un</v>
          </cell>
          <cell r="E1327">
            <v>85.77</v>
          </cell>
        </row>
        <row r="1328">
          <cell r="A1328" t="str">
            <v>PJ000627</v>
          </cell>
          <cell r="B1328" t="str">
            <v>PJ25250100/</v>
          </cell>
          <cell r="C1328" t="str">
            <v>Frade de concreto com fck=11 MPa, para protecao de calcada, apicoado e pintado a verniz, inclusive escavacao e reaterro, exclusive transporte.  Fornecimento e colocacao.</v>
          </cell>
          <cell r="D1328" t="str">
            <v>un</v>
          </cell>
          <cell r="E1328">
            <v>54.53</v>
          </cell>
        </row>
        <row r="1329">
          <cell r="A1329" t="str">
            <v>PJ010637</v>
          </cell>
          <cell r="B1329" t="str">
            <v>PJ25250103/</v>
          </cell>
          <cell r="C1329" t="str">
            <v>Frade de concreto com Fck=11 MPa, para protecao de calcada, liso. inclusive escavacao e reaterro, exclusive transporte.  Fornecimento e colocacao.</v>
          </cell>
          <cell r="D1329" t="str">
            <v>un</v>
          </cell>
          <cell r="E1329">
            <v>36.130000000000003</v>
          </cell>
        </row>
        <row r="1330">
          <cell r="A1330" t="str">
            <v>PJ005053</v>
          </cell>
          <cell r="B1330" t="str">
            <v>PJ25250106/</v>
          </cell>
          <cell r="C1330" t="str">
            <v>Frade metalico, em ferro fundido, modelo ciclovia.  Fornecimento.</v>
          </cell>
          <cell r="D1330" t="str">
            <v>un</v>
          </cell>
          <cell r="E1330">
            <v>120</v>
          </cell>
        </row>
        <row r="1331">
          <cell r="A1331" t="str">
            <v>PJ017555</v>
          </cell>
          <cell r="B1331" t="str">
            <v>PJ25300050/</v>
          </cell>
          <cell r="C1331" t="str">
            <v>Apoio e corrimao tubulares em brinquedos de eucalipto, substituicao das pecas considerando retirada e colocacao de pecas novas pintadas.</v>
          </cell>
          <cell r="D1331" t="str">
            <v>m2</v>
          </cell>
          <cell r="E1331">
            <v>42.23</v>
          </cell>
        </row>
        <row r="1332">
          <cell r="A1332" t="str">
            <v>PJ017515</v>
          </cell>
          <cell r="B1332" t="str">
            <v>PJ25300100/</v>
          </cell>
          <cell r="C1332" t="str">
            <v>Balanco (com um lugar): troca do travessao de sustentacao, com retirada da viga danificada e remontagem do brinquedo de eucalipto.</v>
          </cell>
          <cell r="D1332" t="str">
            <v>cj</v>
          </cell>
          <cell r="E1332">
            <v>68.44</v>
          </cell>
        </row>
        <row r="1333">
          <cell r="A1333" t="str">
            <v>PJ017516</v>
          </cell>
          <cell r="B1333" t="str">
            <v>PJ25300103/</v>
          </cell>
          <cell r="C1333" t="str">
            <v>Balanco com assento de pneu suspenso por cordas de nylon n.o 12: com troca de pneu e vazamento do mesmo para escoamento, troca das cordas e retirada do acessorio danificado, incluindo remontagem do brinquedo de eucalipto.</v>
          </cell>
          <cell r="D1333" t="str">
            <v>cj</v>
          </cell>
          <cell r="E1333">
            <v>51.05</v>
          </cell>
        </row>
        <row r="1334">
          <cell r="A1334" t="str">
            <v>PJ017517</v>
          </cell>
          <cell r="B1334" t="str">
            <v>PJ25300106/</v>
          </cell>
          <cell r="C1334" t="str">
            <v>Balanco com assento em madeira suspenso por correntes: troca de assento, das correntes e retirada do acessorio danificado, com remontagem do brinquedo de eucalipto.</v>
          </cell>
          <cell r="D1334" t="str">
            <v>cj</v>
          </cell>
          <cell r="E1334">
            <v>105.96</v>
          </cell>
        </row>
        <row r="1335">
          <cell r="A1335" t="str">
            <v>PJ017533</v>
          </cell>
          <cell r="B1335" t="str">
            <v>PJ25300150/</v>
          </cell>
          <cell r="C1335" t="str">
            <v>Casinhas: substituicao de telhado, compreendendo retirada do telhado danificado em meio tronco e colocacao de novo telhado completo, com a remontagem do brinquedo de eucalipto.</v>
          </cell>
          <cell r="D1335" t="str">
            <v>cj</v>
          </cell>
          <cell r="E1335">
            <v>652.41999999999996</v>
          </cell>
        </row>
        <row r="1336">
          <cell r="A1336" t="str">
            <v>PJ017534</v>
          </cell>
          <cell r="B1336" t="str">
            <v>PJ25300153/</v>
          </cell>
          <cell r="C1336" t="str">
            <v>Casinhas: substituicao total do assoalho em troncos de eucalipto, meia cana ou rolicos, por outro completo em meia cana, considerando-se retirada e remontagem do brinquedo de eucalipto.</v>
          </cell>
          <cell r="D1336" t="str">
            <v>cj</v>
          </cell>
          <cell r="E1336">
            <v>484.02</v>
          </cell>
        </row>
        <row r="1337">
          <cell r="A1337" t="str">
            <v>PJ017535</v>
          </cell>
          <cell r="B1337" t="str">
            <v>PJ25300156/</v>
          </cell>
          <cell r="C1337" t="str">
            <v>Casinhas: substituicao de 1(uma) peca de assoalho danificado, compreendendo retirado do meio tronco e colocacao de um novo, com a remontagem do brinquedo de eucalipto.</v>
          </cell>
          <cell r="D1337" t="str">
            <v>un</v>
          </cell>
          <cell r="E1337">
            <v>48.41</v>
          </cell>
        </row>
        <row r="1338">
          <cell r="A1338" t="str">
            <v>PT001102</v>
          </cell>
          <cell r="B1338" t="str">
            <v>PT05200106/</v>
          </cell>
          <cell r="C1338" t="str">
            <v>Pintura com tinta de base alquidica,  para interior, semi-brilho, equivalente a Coralsint ou similar, ou fosca acetinada, equivalente a Coralite ou similar, acabamento padrao, inclusive 2 demaos sobre a superficie preparada conforme o item PT001101, exclu</v>
          </cell>
          <cell r="D1338" t="str">
            <v>m2</v>
          </cell>
          <cell r="E1338">
            <v>3.88</v>
          </cell>
        </row>
        <row r="1339">
          <cell r="A1339" t="str">
            <v>PT001104</v>
          </cell>
          <cell r="B1339" t="str">
            <v>PT05200200/</v>
          </cell>
          <cell r="C1339" t="str">
            <v>Pintura interna em superficie com revestimento liso, a oleo brilhante, equivalente a Marveline ou Coral Oleo ou similar, inclusive lixamento, demao de impermeabilizante, demao de meia massa, lixa e 2 demaos de acabamento.</v>
          </cell>
          <cell r="D1339" t="str">
            <v>m2</v>
          </cell>
          <cell r="E1339">
            <v>8</v>
          </cell>
        </row>
        <row r="1340">
          <cell r="A1340" t="str">
            <v>PT001105</v>
          </cell>
          <cell r="B1340" t="str">
            <v>PT05200500/</v>
          </cell>
          <cell r="C1340" t="str">
            <v>Repintura interna ou externa, na cor existente, sobre revestimento liso em bom estado, com tinta a oleo brilhante Marveline ou Coral Oleo ou similar, inclusive lixamento e 2 demaos de acabamento.</v>
          </cell>
          <cell r="D1340" t="str">
            <v>m2</v>
          </cell>
          <cell r="E1340">
            <v>4.4800000000000004</v>
          </cell>
        </row>
        <row r="1341">
          <cell r="A1341" t="str">
            <v>PT001107</v>
          </cell>
          <cell r="B1341" t="str">
            <v>PT05250050/</v>
          </cell>
          <cell r="C1341" t="str">
            <v>Preparo de madeira nova, inclusive lixamento, limpeza, demao de impermeabilizante tipo verniz Knotting ou similar, 2 demaos de massa corrida, novo lixamento, demao de tinta primaria tipo Nivelite ou Surfacer.</v>
          </cell>
          <cell r="D1341" t="str">
            <v>m2</v>
          </cell>
          <cell r="E1341">
            <v>14.89</v>
          </cell>
        </row>
        <row r="1342">
          <cell r="A1342" t="str">
            <v>PT001117</v>
          </cell>
          <cell r="B1342" t="str">
            <v>PT05250100/</v>
          </cell>
          <cell r="C1342" t="str">
            <v>Pintura interna sobre madeira, com esmalte sintetico equivalente a Duralack ou similar, sobre superficie preparada conforme item PT001107, exclusive este preparo, inclusive demao de tinta de base.</v>
          </cell>
          <cell r="D1342" t="str">
            <v>m2</v>
          </cell>
          <cell r="E1342">
            <v>7.74</v>
          </cell>
        </row>
        <row r="1343">
          <cell r="A1343" t="str">
            <v>PT001113</v>
          </cell>
          <cell r="B1343" t="str">
            <v>PT05250103/</v>
          </cell>
          <cell r="C1343" t="str">
            <v>Pintura interna ou externa sobre madeira com tinta esmaltada tipo Lagoline ou similar, sobre superficie preparada conforme item PT001107, exclusive este, inclusive lixamento, demao de tinta primaria tipo Surfacer e 2 demaos de acabamento de alta classe.</v>
          </cell>
          <cell r="D1343" t="str">
            <v>m2</v>
          </cell>
          <cell r="E1343">
            <v>12.23</v>
          </cell>
        </row>
        <row r="1344">
          <cell r="A1344" t="str">
            <v>PT001114</v>
          </cell>
          <cell r="B1344" t="str">
            <v>PT05250106/</v>
          </cell>
          <cell r="C1344" t="str">
            <v>Pintura interna sobre madeira, com tinta de base alquidica esmaltada equivalente a Condor ou similar, acabamento de alta classe, sobre a superficie preparada conforme item PT001107, exclusive este preparo, inclusive demao de tinta de base, de massa corrid</v>
          </cell>
          <cell r="D1344" t="str">
            <v>m2</v>
          </cell>
          <cell r="E1344">
            <v>7.78</v>
          </cell>
        </row>
        <row r="1345">
          <cell r="A1345" t="str">
            <v>PT001116</v>
          </cell>
          <cell r="B1345" t="str">
            <v>PT05250109/</v>
          </cell>
          <cell r="C1345" t="str">
            <v>Pintura interna ou externa sobre madeira, com esmalte sintetico equivalente a Duralack ou similar, inclusive lixamento, demao de verniz isolante, de tinta de fundo e 2 demaos de acabamento.</v>
          </cell>
          <cell r="D1345" t="str">
            <v>m2</v>
          </cell>
          <cell r="E1345">
            <v>12.12</v>
          </cell>
        </row>
        <row r="1346">
          <cell r="A1346" t="str">
            <v>PT005720</v>
          </cell>
          <cell r="B1346" t="str">
            <v>PT05250112/</v>
          </cell>
          <cell r="C1346" t="str">
            <v>Pintura em madeira, com tinta Colorgin luminoso ou similar, em faixas.</v>
          </cell>
          <cell r="D1346" t="str">
            <v>m2</v>
          </cell>
          <cell r="E1346">
            <v>8.73</v>
          </cell>
        </row>
        <row r="1347">
          <cell r="A1347" t="str">
            <v>PT010338</v>
          </cell>
          <cell r="B1347" t="str">
            <v>PT05250115/</v>
          </cell>
          <cell r="C1347" t="str">
            <v>Pintura de rodape com tinta a oleo brilhante equivalente a Marveline ou Coral oleo ou similar, inclusive 2 lixamentos, tinta isolante, massa e 2 demaos de acabamento.</v>
          </cell>
          <cell r="D1347" t="str">
            <v>m</v>
          </cell>
          <cell r="E1347">
            <v>3.37</v>
          </cell>
        </row>
        <row r="1348">
          <cell r="A1348" t="str">
            <v>PT001111</v>
          </cell>
          <cell r="B1348" t="str">
            <v>PT05250150/</v>
          </cell>
          <cell r="C1348" t="str">
            <v xml:space="preserve">Pintura interna ou externa sobre madeira, com tinta de base alquidica semi-brilho equivalente a Coralsint ou similar, ou fosca acetinada, equivalente a Coralite ou similar, acabamento padrao, sobre superficie preparada conforme o item PT001107, exclusive </v>
          </cell>
          <cell r="D1348" t="str">
            <v>m2</v>
          </cell>
          <cell r="E1348">
            <v>3.86</v>
          </cell>
        </row>
        <row r="1349">
          <cell r="A1349" t="str">
            <v>PT001108</v>
          </cell>
          <cell r="B1349" t="str">
            <v>PT05250200/</v>
          </cell>
          <cell r="C1349" t="str">
            <v>Pintura interna ou externa sobre madeira, com tinta a oleo brilhante equivalente a Marveline ou Coral Oleo ou similar, inclusive lixa, demao de tinta isolante, de meia massa e 2 demaos de acabamento.</v>
          </cell>
          <cell r="D1349" t="str">
            <v>m2</v>
          </cell>
          <cell r="E1349">
            <v>12.22</v>
          </cell>
        </row>
        <row r="1350">
          <cell r="A1350" t="str">
            <v>PT001109</v>
          </cell>
          <cell r="B1350" t="str">
            <v>PT05250203/</v>
          </cell>
          <cell r="C1350" t="str">
            <v>Pintura interna ou externa sobre madeira, com tinta a oleo brilhante equivalente a Marveline ou Coral Oleo ou similar, inclusive 2 demaos de acabamento sobre superficie preparada conforme o item PT001107, exclusive este preparo.</v>
          </cell>
          <cell r="D1350" t="str">
            <v>m2</v>
          </cell>
          <cell r="E1350">
            <v>3.05</v>
          </cell>
        </row>
        <row r="1351">
          <cell r="A1351" t="str">
            <v>PT001110</v>
          </cell>
          <cell r="B1351" t="str">
            <v>PT05250206/</v>
          </cell>
          <cell r="C1351" t="str">
            <v>Pintura interna ou externa sobre madeira, com tinta a oleo brilhante auto seladora, fundo sintetico fosco, inclusive lixamento e 2 demaos de acabamento.</v>
          </cell>
          <cell r="D1351" t="str">
            <v>m2</v>
          </cell>
          <cell r="E1351">
            <v>4.5</v>
          </cell>
        </row>
        <row r="1352">
          <cell r="A1352" t="str">
            <v>PT001112</v>
          </cell>
          <cell r="B1352" t="str">
            <v>PT05250500/</v>
          </cell>
          <cell r="C1352" t="str">
            <v>Repintura interna ou externa sobre madeira em bom estado na cor existente com tinta de base alquidica, semi-brilho, equivalente a Coralsint ou Super Lagomix ou fosco acetinado equivalente a Coralite ou similar, inclusive lixamento, limpeza e 2 demaos de a</v>
          </cell>
          <cell r="D1352" t="str">
            <v>m2</v>
          </cell>
          <cell r="E1352">
            <v>5.36</v>
          </cell>
        </row>
        <row r="1353">
          <cell r="A1353" t="str">
            <v>PT001115</v>
          </cell>
          <cell r="B1353" t="str">
            <v>PT05250503/</v>
          </cell>
          <cell r="C1353" t="str">
            <v>Repintura interna ou externa na cor existente sobre madeira em bom estado, com tinta esmaltada tipo Condor ou Lagoline ou similar, inclusive lixamento, limpeza e 2 demaos de acabamento.</v>
          </cell>
          <cell r="D1353" t="str">
            <v>m2</v>
          </cell>
          <cell r="E1353">
            <v>5.31</v>
          </cell>
        </row>
        <row r="1354">
          <cell r="A1354" t="str">
            <v>PT001118</v>
          </cell>
          <cell r="B1354" t="str">
            <v>PT05250506/</v>
          </cell>
          <cell r="C1354" t="str">
            <v>Repintura interna ou externa na cor existente sobre madeira em bom estado, com esmalte sintetico Duralack ou similar, inclusive lixamento, limpeza e 2 demaos de acabamento.</v>
          </cell>
          <cell r="D1354" t="str">
            <v>m2</v>
          </cell>
          <cell r="E1354">
            <v>6.06</v>
          </cell>
        </row>
        <row r="1355">
          <cell r="A1355" t="str">
            <v>PT005057</v>
          </cell>
          <cell r="B1355" t="str">
            <v>PT05250509/</v>
          </cell>
          <cell r="C1355" t="str">
            <v>Repintura a base de Primer e esmalte sintetico.</v>
          </cell>
          <cell r="D1355" t="str">
            <v>m2</v>
          </cell>
          <cell r="E1355">
            <v>8.14</v>
          </cell>
        </row>
        <row r="1356">
          <cell r="A1356" t="str">
            <v>PT001143</v>
          </cell>
          <cell r="B1356" t="str">
            <v>PT05300050A</v>
          </cell>
          <cell r="C1356" t="str">
            <v>Enceramento de madeira, inclusive lixamento, demao de verniz isolante e 3 demaos de cera, cada qual seguida de abertura de brilho, a escova e flanela.</v>
          </cell>
          <cell r="D1356" t="str">
            <v>m2</v>
          </cell>
          <cell r="E1356">
            <v>21</v>
          </cell>
        </row>
        <row r="1357">
          <cell r="A1357" t="str">
            <v>PT001141</v>
          </cell>
          <cell r="B1357" t="str">
            <v>PT05300100/</v>
          </cell>
          <cell r="C1357" t="str">
            <v>Envernizamento de madeira com verniz Copal ou similar, para interior, inclusive lixamento, demao de verniz isolante, de anilina, e 1 demao de acabamento.</v>
          </cell>
          <cell r="D1357" t="str">
            <v>m2</v>
          </cell>
          <cell r="E1357">
            <v>5.61</v>
          </cell>
        </row>
        <row r="1358">
          <cell r="A1358" t="str">
            <v>PT006931</v>
          </cell>
          <cell r="B1358" t="str">
            <v>PT05300103/</v>
          </cell>
          <cell r="C1358" t="str">
            <v>Envernizamento de madeira com verniz Sparlack Cetol (cores) ou similar, para interior e exterior, inclusive lixamento, demao de verniz seladora, e 2 demaos de acabamento.</v>
          </cell>
          <cell r="D1358" t="str">
            <v>m2</v>
          </cell>
          <cell r="E1358">
            <v>8.67</v>
          </cell>
        </row>
        <row r="1359">
          <cell r="A1359" t="str">
            <v>PT001142</v>
          </cell>
          <cell r="B1359" t="str">
            <v>PT05300106A</v>
          </cell>
          <cell r="C1359" t="str">
            <v>Envernizamento de madeira com verniz a boneca, de Goma Laca ou similar, importada, dissolvida em alcool, inclusive lixamento e aplicacao de sucessivas demaos de acabamento ate a obtencao do brilho.</v>
          </cell>
          <cell r="D1359" t="str">
            <v>m2</v>
          </cell>
          <cell r="E1359">
            <v>22.45</v>
          </cell>
        </row>
        <row r="1360">
          <cell r="A1360" t="str">
            <v>PT005796</v>
          </cell>
          <cell r="B1360" t="str">
            <v>PT05300150/</v>
          </cell>
          <cell r="C1360" t="str">
            <v>Envernizamento de rodapes com verniz Copal ou similar, inclusive lixamento, 1 demao de verniz isolante de anilina, e 2 demaos de acabamento.</v>
          </cell>
          <cell r="D1360" t="str">
            <v>m</v>
          </cell>
          <cell r="E1360">
            <v>3.23</v>
          </cell>
        </row>
        <row r="1361">
          <cell r="A1361" t="str">
            <v>PT001144</v>
          </cell>
          <cell r="B1361" t="str">
            <v>PT05300200/</v>
          </cell>
          <cell r="C1361" t="str">
            <v>Envernizamento de tijolos ou concreto, para interior, com verniz Carriage ou similar, inclusive lixamento e 2 demaos de acabamento.</v>
          </cell>
          <cell r="D1361" t="str">
            <v>m2</v>
          </cell>
          <cell r="E1361">
            <v>5.49</v>
          </cell>
        </row>
        <row r="1362">
          <cell r="A1362" t="str">
            <v>PT002493</v>
          </cell>
          <cell r="B1362" t="str">
            <v>PT05300250/</v>
          </cell>
          <cell r="C1362" t="str">
            <v>Pintura sobre concreto com uma demao de Primer e acabamento com 2 demaos de verniz acrilico pigmentado na cor concreto.</v>
          </cell>
          <cell r="D1362" t="str">
            <v>m2</v>
          </cell>
          <cell r="E1362">
            <v>9.4499999999999993</v>
          </cell>
        </row>
        <row r="1363">
          <cell r="A1363" t="str">
            <v>PT005305</v>
          </cell>
          <cell r="B1363" t="str">
            <v>PT05300300/</v>
          </cell>
          <cell r="C1363" t="str">
            <v>Verniz acrilico incolor, em 3 demaos, aplicado sobre superficie lisa de concreto ou tijolo aparente, para interior.</v>
          </cell>
          <cell r="D1363" t="str">
            <v>m2</v>
          </cell>
          <cell r="E1363">
            <v>6.02</v>
          </cell>
        </row>
        <row r="1364">
          <cell r="A1364" t="str">
            <v>PT001146</v>
          </cell>
          <cell r="B1364" t="str">
            <v>PT05350050/</v>
          </cell>
          <cell r="C1364" t="str">
            <v>Pintura com emulsao oleosa Separol ou similar, para desmoldagem de formas.</v>
          </cell>
          <cell r="D1364" t="str">
            <v>m2</v>
          </cell>
          <cell r="E1364">
            <v>0.76</v>
          </cell>
        </row>
        <row r="1365">
          <cell r="A1365" t="str">
            <v>PT001145</v>
          </cell>
          <cell r="B1365" t="str">
            <v>PT05350100/</v>
          </cell>
          <cell r="C1365" t="str">
            <v>Pintura imunizante sobre madeira com 1 demao Pentox ou similar.</v>
          </cell>
          <cell r="D1365" t="str">
            <v>m2</v>
          </cell>
          <cell r="E1365">
            <v>1.62</v>
          </cell>
        </row>
        <row r="1366">
          <cell r="A1366" t="str">
            <v>PT010412</v>
          </cell>
          <cell r="B1366" t="str">
            <v>PT05400050/</v>
          </cell>
          <cell r="C1366" t="str">
            <v>Primer convertedor de ferrugem em fundo de protecao, (P.C.F) ou similar.  Fornecimento e aplicacao com 2 demaos.</v>
          </cell>
          <cell r="D1366" t="str">
            <v>m2</v>
          </cell>
          <cell r="E1366">
            <v>9.1300000000000008</v>
          </cell>
        </row>
        <row r="1367">
          <cell r="A1367" t="str">
            <v>PT001119</v>
          </cell>
          <cell r="B1367" t="str">
            <v>PT05400100/</v>
          </cell>
          <cell r="C1367" t="str">
            <v>Pintura interna ou externa sobre ferro, com tinta a oleo brilhante Marveline ou Coral Oleo ou similar, inclusive lixamento, limpeza e demao de tinta anti oxido Ferroloide ou similar e 2 demaos de acabamento.</v>
          </cell>
          <cell r="D1367" t="str">
            <v>m2</v>
          </cell>
          <cell r="E1367">
            <v>7.34</v>
          </cell>
        </row>
        <row r="1368">
          <cell r="A1368" t="str">
            <v>PT001121</v>
          </cell>
          <cell r="B1368" t="str">
            <v>PT05400103/</v>
          </cell>
          <cell r="C1368" t="str">
            <v>Pintura interna ou externa sobre ferro, com tinta de base alquidica esmaltada brilhante, equivalente a Lagoline ou similar, inclusive lixamento, limpeza, desengorduramento, aplicacao de zarcao de secagem rapida, cor laranja e 2 demaos de acabamento.</v>
          </cell>
          <cell r="D1368" t="str">
            <v>m2</v>
          </cell>
          <cell r="E1368">
            <v>9.75</v>
          </cell>
        </row>
        <row r="1369">
          <cell r="A1369" t="str">
            <v>PT001122</v>
          </cell>
          <cell r="B1369" t="str">
            <v>PT05400106/</v>
          </cell>
          <cell r="C1369" t="str">
            <v>Pintura interna ou externa sobre ferro, com esmalte sintetico Duralack ou Lagomix ou similar, inclusive lixamento, limpeza, demao de zarcao de secagem rapida, cor laranja e 2 demaos de acabamento.</v>
          </cell>
          <cell r="D1369" t="str">
            <v>m2</v>
          </cell>
          <cell r="E1369">
            <v>8.43</v>
          </cell>
        </row>
        <row r="1370">
          <cell r="A1370" t="str">
            <v>PT001125</v>
          </cell>
          <cell r="B1370" t="str">
            <v>PT05400150/</v>
          </cell>
          <cell r="C1370" t="str">
            <v>Pintura interna ou externa sobre ferro, com tinta alquidica esmaltada Condor ou similar, inclusive lixamento, limpeza, demao de tinta anti oxido Ferrolack ou similar e 2 demaos de acabamento.</v>
          </cell>
          <cell r="D1370" t="str">
            <v>m2</v>
          </cell>
          <cell r="E1370">
            <v>7.54</v>
          </cell>
        </row>
        <row r="1371">
          <cell r="A1371" t="str">
            <v>PT005321</v>
          </cell>
          <cell r="B1371" t="str">
            <v>PT05400200/</v>
          </cell>
          <cell r="C1371" t="str">
            <v>Pintura interna ou externa sobre galvanizado com esmalte sintetico, inclusive limpeza, desengorduramento, secagem, aplicacao de 1 demao de Wash Primer ou similar e 2 demaos de acabamento.</v>
          </cell>
          <cell r="D1371" t="str">
            <v>m2</v>
          </cell>
          <cell r="E1371">
            <v>8.26</v>
          </cell>
        </row>
        <row r="1372">
          <cell r="A1372" t="str">
            <v>PT001120</v>
          </cell>
          <cell r="B1372" t="str">
            <v>PT05400250/</v>
          </cell>
          <cell r="C1372" t="str">
            <v>Repintura interna ou externa sobre ferro, com tinta a oleo brilhante Marveline ou Coral Oleo ou similar, inclusive lixamento, limpeza, demao de tinta anti oxido e 1 de acabamento.</v>
          </cell>
          <cell r="D1372" t="str">
            <v>m2</v>
          </cell>
          <cell r="E1372">
            <v>5.61</v>
          </cell>
        </row>
        <row r="1373">
          <cell r="A1373" t="str">
            <v>PT001124</v>
          </cell>
          <cell r="B1373" t="str">
            <v>PT05400300/</v>
          </cell>
          <cell r="C1373" t="str">
            <v>Repintura interna ou externa na cor existente, sobre ferro com superficie em bom estado, nas condicoes do item PT001121.</v>
          </cell>
          <cell r="D1373" t="str">
            <v>m2</v>
          </cell>
          <cell r="E1373">
            <v>7.9</v>
          </cell>
        </row>
        <row r="1374">
          <cell r="A1374" t="str">
            <v>PT001123</v>
          </cell>
          <cell r="B1374" t="str">
            <v>PT05400350/</v>
          </cell>
          <cell r="C1374" t="str">
            <v>Repintura interna ou externa sobre ferro, inclusive lixamento, limpeza, demao de zarcao secagem rapida, cor laranja e outra de esmalte sintetico Duralack ou similar.</v>
          </cell>
          <cell r="D1374" t="str">
            <v>m2</v>
          </cell>
          <cell r="E1374">
            <v>5.29</v>
          </cell>
        </row>
        <row r="1375">
          <cell r="A1375" t="str">
            <v>PT001126</v>
          </cell>
          <cell r="B1375" t="str">
            <v>PT05400400/</v>
          </cell>
          <cell r="C1375" t="str">
            <v>Repintura interna ou externa sobre ferro, inclusive lixamento, limpeza, demao de tinta anti oxido Ferroloide ou similar e outra de tinta alquidica esmaltada Condor ou similar.</v>
          </cell>
          <cell r="D1375" t="str">
            <v>m2</v>
          </cell>
          <cell r="E1375">
            <v>5.61</v>
          </cell>
        </row>
        <row r="1376">
          <cell r="A1376" t="str">
            <v>PT005889</v>
          </cell>
          <cell r="B1376" t="str">
            <v>PT05450050/</v>
          </cell>
          <cell r="C1376" t="str">
            <v>Marcacao de quadra de esporte, com tintura Supercril ou similar, em 2 demaos.  Medida pela area efetiva de pintura.</v>
          </cell>
          <cell r="D1376" t="str">
            <v>m2</v>
          </cell>
          <cell r="E1376">
            <v>14.32</v>
          </cell>
        </row>
        <row r="1377">
          <cell r="A1377" t="str">
            <v>PT010056</v>
          </cell>
          <cell r="B1377" t="str">
            <v>PT05450100/</v>
          </cell>
          <cell r="C1377" t="str">
            <v>Pintura de quadra de esporte em piso cimentado, com tinta 100% acrilica equivalente a Suvinil piso, Nova Cor ou Coral Piso ou similar, considerando-se a limpeza da superficie e 2 demaos de acabamento.</v>
          </cell>
          <cell r="D1377" t="str">
            <v>m2</v>
          </cell>
          <cell r="E1377">
            <v>13.6</v>
          </cell>
        </row>
        <row r="1378">
          <cell r="A1378" t="str">
            <v>PT009266</v>
          </cell>
          <cell r="B1378" t="str">
            <v>PT05500050/</v>
          </cell>
          <cell r="C1378" t="str">
            <v>Pintura com tinta acrilica tipo rugoso com adicao de quartzo equivalente a Viwacril-Sambodromo ou similar, sobre concreto ou asfalto, constando de 2 demaos.</v>
          </cell>
          <cell r="D1378" t="str">
            <v>m2</v>
          </cell>
          <cell r="E1378">
            <v>7.55</v>
          </cell>
        </row>
        <row r="1379">
          <cell r="A1379" t="str">
            <v>PT007792</v>
          </cell>
          <cell r="B1379" t="str">
            <v>PT05550050/</v>
          </cell>
          <cell r="C1379" t="str">
            <v>Pintura Epoxi, com preparo em massa Epoxi.</v>
          </cell>
          <cell r="D1379" t="str">
            <v>m2</v>
          </cell>
          <cell r="E1379">
            <v>72.13</v>
          </cell>
        </row>
        <row r="1380">
          <cell r="A1380" t="str">
            <v>PT017126</v>
          </cell>
          <cell r="B1380" t="str">
            <v>PT05550100/</v>
          </cell>
          <cell r="C1380" t="str">
            <v>Pintura com tinta Epoxi a base d'agua, para interior e exterior, pelo sistema Wal Tech VB, primer Unitech GP, Thortex ou similar, inclusive selador e duas demaos de massa acrilica.</v>
          </cell>
          <cell r="D1380" t="str">
            <v>m2</v>
          </cell>
          <cell r="E1380">
            <v>32.130000000000003</v>
          </cell>
        </row>
        <row r="1381">
          <cell r="A1381" t="str">
            <v>RV000400</v>
          </cell>
          <cell r="B1381" t="str">
            <v>RV05050050/</v>
          </cell>
          <cell r="C1381" t="str">
            <v>Pasta de cimento branco.</v>
          </cell>
          <cell r="D1381" t="str">
            <v>m3</v>
          </cell>
          <cell r="E1381">
            <v>943.57</v>
          </cell>
        </row>
        <row r="1382">
          <cell r="A1382" t="str">
            <v>RV017655</v>
          </cell>
          <cell r="B1382" t="str">
            <v>RV05050100A</v>
          </cell>
          <cell r="C1382" t="str">
            <v>Pasta de cimento branco e cal, no traco 1:1.</v>
          </cell>
          <cell r="D1382" t="str">
            <v>m3</v>
          </cell>
          <cell r="E1382">
            <v>609.52</v>
          </cell>
        </row>
        <row r="1383">
          <cell r="A1383" t="str">
            <v>RV017652</v>
          </cell>
          <cell r="B1383" t="str">
            <v>RV05050150A</v>
          </cell>
          <cell r="C1383" t="str">
            <v>Pasta de cal.</v>
          </cell>
          <cell r="D1383" t="str">
            <v>m3</v>
          </cell>
          <cell r="E1383">
            <v>230.47</v>
          </cell>
        </row>
        <row r="1384">
          <cell r="A1384" t="str">
            <v>RV000399</v>
          </cell>
          <cell r="B1384" t="str">
            <v>RV05050200/</v>
          </cell>
          <cell r="C1384" t="str">
            <v>Pasta de cimento comum.</v>
          </cell>
          <cell r="D1384" t="str">
            <v>m3</v>
          </cell>
          <cell r="E1384">
            <v>443.57</v>
          </cell>
        </row>
        <row r="1385">
          <cell r="A1385" t="str">
            <v>RV017676</v>
          </cell>
          <cell r="B1385" t="str">
            <v>RV05050250A</v>
          </cell>
          <cell r="C1385" t="str">
            <v>Pasta de Gesso.</v>
          </cell>
          <cell r="D1385" t="str">
            <v>m3</v>
          </cell>
          <cell r="E1385">
            <v>584.53</v>
          </cell>
        </row>
        <row r="1386">
          <cell r="A1386" t="str">
            <v>RV017653</v>
          </cell>
          <cell r="B1386" t="str">
            <v>RV05100050A</v>
          </cell>
          <cell r="C1386" t="str">
            <v>Argamassa de cimento e areia, no traco 1:1.</v>
          </cell>
          <cell r="D1386" t="str">
            <v>m3</v>
          </cell>
          <cell r="E1386">
            <v>374.83</v>
          </cell>
        </row>
        <row r="1387">
          <cell r="A1387" t="str">
            <v>RV000405</v>
          </cell>
          <cell r="B1387" t="str">
            <v>RV05100053A</v>
          </cell>
          <cell r="C1387" t="str">
            <v>Argamassa de cimento e areia, no traco 1:1,5.</v>
          </cell>
          <cell r="D1387" t="str">
            <v>m3</v>
          </cell>
          <cell r="E1387">
            <v>311.2</v>
          </cell>
        </row>
        <row r="1388">
          <cell r="A1388" t="str">
            <v>RV000406</v>
          </cell>
          <cell r="B1388" t="str">
            <v>RV05100056A</v>
          </cell>
          <cell r="C1388" t="str">
            <v>Argamassa de cimento e areia, no traco 1:2.</v>
          </cell>
          <cell r="D1388" t="str">
            <v>m3</v>
          </cell>
          <cell r="E1388">
            <v>275.24</v>
          </cell>
        </row>
        <row r="1389">
          <cell r="A1389" t="str">
            <v>RV000407</v>
          </cell>
          <cell r="B1389" t="str">
            <v>RV05100059A</v>
          </cell>
          <cell r="C1389" t="str">
            <v>Argamassa de cimento e areia, no traco 1:3.</v>
          </cell>
          <cell r="D1389" t="str">
            <v>m3</v>
          </cell>
          <cell r="E1389">
            <v>215.87</v>
          </cell>
        </row>
        <row r="1390">
          <cell r="A1390" t="str">
            <v>RV000408</v>
          </cell>
          <cell r="B1390" t="str">
            <v>RV05100062A</v>
          </cell>
          <cell r="C1390" t="str">
            <v>Argamassa de cimento e areia, no traco 1:4.</v>
          </cell>
          <cell r="D1390" t="str">
            <v>m3</v>
          </cell>
          <cell r="E1390">
            <v>179.92</v>
          </cell>
        </row>
        <row r="1391">
          <cell r="A1391" t="str">
            <v>RV000409</v>
          </cell>
          <cell r="B1391" t="str">
            <v>RV05100065A</v>
          </cell>
          <cell r="C1391" t="str">
            <v>Argamassa de cimento e areia, no traco 1:5.</v>
          </cell>
          <cell r="D1391" t="str">
            <v>m3</v>
          </cell>
          <cell r="E1391">
            <v>157.63999999999999</v>
          </cell>
        </row>
        <row r="1392">
          <cell r="A1392" t="str">
            <v>RV000410</v>
          </cell>
          <cell r="B1392" t="str">
            <v>RV05100068A</v>
          </cell>
          <cell r="C1392" t="str">
            <v>Argamassa de cimento e areia, no traco 1:6.</v>
          </cell>
          <cell r="D1392" t="str">
            <v>m3</v>
          </cell>
          <cell r="E1392">
            <v>143.53</v>
          </cell>
        </row>
        <row r="1393">
          <cell r="A1393" t="str">
            <v>RV000411</v>
          </cell>
          <cell r="B1393" t="str">
            <v>RV05100071A</v>
          </cell>
          <cell r="C1393" t="str">
            <v>Argamassa de cimento e areia, no traco 1:8.</v>
          </cell>
          <cell r="D1393" t="str">
            <v>m3</v>
          </cell>
          <cell r="E1393">
            <v>124.27</v>
          </cell>
        </row>
        <row r="1394">
          <cell r="A1394" t="str">
            <v>RV017037</v>
          </cell>
          <cell r="B1394" t="str">
            <v>RV05100074/</v>
          </cell>
          <cell r="C1394" t="str">
            <v>Fornecimento de argamassa de cimento e areia no traco 1:3 para recomposicao do capeamento de concreto pequenos espessuras em servicos de recuperacao estrutural, aditivada com resina acrilica na proporcao de 50ml/m3 de argamassa e silica ativa na proporcao</v>
          </cell>
          <cell r="D1394" t="str">
            <v>m3</v>
          </cell>
          <cell r="E1394">
            <v>564.09</v>
          </cell>
        </row>
        <row r="1395">
          <cell r="A1395" t="str">
            <v>RV000442</v>
          </cell>
          <cell r="B1395" t="str">
            <v>RV05100100A</v>
          </cell>
          <cell r="C1395" t="str">
            <v>Argamassa de cimento e areia no traco 1:3 e Sika Fix ou similar.</v>
          </cell>
          <cell r="D1395" t="str">
            <v>m3</v>
          </cell>
          <cell r="E1395">
            <v>256.97000000000003</v>
          </cell>
        </row>
        <row r="1396">
          <cell r="A1396" t="str">
            <v>RV000416</v>
          </cell>
          <cell r="B1396" t="str">
            <v>RV05100150A</v>
          </cell>
          <cell r="C1396" t="str">
            <v>Argamassa de cimento branco, cal e po-de-marmore, no traco 1:1:3.</v>
          </cell>
          <cell r="D1396" t="str">
            <v>m3</v>
          </cell>
          <cell r="E1396">
            <v>423.6</v>
          </cell>
        </row>
        <row r="1397">
          <cell r="A1397" t="str">
            <v>RV000414</v>
          </cell>
          <cell r="B1397" t="str">
            <v>RV05100200A</v>
          </cell>
          <cell r="C1397" t="str">
            <v>Argamassa de cimento, cal e areia fina, no traco 1:3:5.</v>
          </cell>
          <cell r="D1397" t="str">
            <v>m3</v>
          </cell>
          <cell r="E1397">
            <v>196.76</v>
          </cell>
        </row>
        <row r="1398">
          <cell r="A1398" t="str">
            <v>RV017656</v>
          </cell>
          <cell r="B1398" t="str">
            <v>RV05100203A</v>
          </cell>
          <cell r="C1398" t="str">
            <v>Argamassa de cimento, cal e areia fina, no traco 1:3:8.</v>
          </cell>
          <cell r="D1398" t="str">
            <v>m3</v>
          </cell>
          <cell r="E1398">
            <v>174.81</v>
          </cell>
        </row>
        <row r="1399">
          <cell r="A1399" t="str">
            <v>RV009445</v>
          </cell>
          <cell r="B1399" t="str">
            <v>RV15200250/</v>
          </cell>
          <cell r="C1399" t="str">
            <v>Placa de granito Cinza Andorinha, sem acabamento, com espessura de 2cm, para forracao de piso.  Fornecimento.</v>
          </cell>
          <cell r="D1399" t="str">
            <v>m2</v>
          </cell>
          <cell r="E1399">
            <v>67.28</v>
          </cell>
        </row>
        <row r="1400">
          <cell r="A1400" t="str">
            <v>RV007998</v>
          </cell>
          <cell r="B1400" t="str">
            <v>RV15200300A</v>
          </cell>
          <cell r="C1400" t="str">
            <v>Piso de  placas de Marmore Branco Nacional, com 2 polimentos, assentes com recobrimento de nata de cimento, saibro e areia no traco 1:2:2.</v>
          </cell>
          <cell r="D1400" t="str">
            <v>m2</v>
          </cell>
          <cell r="E1400">
            <v>177.65</v>
          </cell>
        </row>
        <row r="1401">
          <cell r="A1401" t="str">
            <v>RV008821</v>
          </cell>
          <cell r="B1401" t="str">
            <v>RV15200350/</v>
          </cell>
          <cell r="C1401" t="str">
            <v>Revestimento com granito Capao Bonito, em placa de 2cm de espessura, acabamento polido, assentado sobre terreno nivelado, argamassa de cimento e areia no traco 1:3.  Fornecimento e colocacao.</v>
          </cell>
          <cell r="D1401" t="str">
            <v>m2</v>
          </cell>
          <cell r="E1401">
            <v>124.09</v>
          </cell>
        </row>
        <row r="1402">
          <cell r="A1402" t="str">
            <v>RV008870</v>
          </cell>
          <cell r="B1402" t="str">
            <v>RV15200353/</v>
          </cell>
          <cell r="C1402" t="str">
            <v>Revestimento com granito Capao Bonito, em placa de 2cm de espessura, acabamento apicoado, assentado sobre terreno nivelado, argamassa de cimento e areia no traco 1:3.  Fornecimento e colocacao.</v>
          </cell>
          <cell r="D1402" t="str">
            <v>m2</v>
          </cell>
          <cell r="E1402">
            <v>197.42</v>
          </cell>
        </row>
        <row r="1403">
          <cell r="A1403" t="str">
            <v>RV008915</v>
          </cell>
          <cell r="B1403" t="str">
            <v>RV15200400/</v>
          </cell>
          <cell r="C1403" t="str">
            <v>Revestimento de granito Cinza Andorinha, com acabamento serrado, para piso, em placas de (1,50x0,60x0,03)m.  Fornecimento.</v>
          </cell>
          <cell r="D1403" t="str">
            <v>m2</v>
          </cell>
          <cell r="E1403">
            <v>118.63</v>
          </cell>
        </row>
        <row r="1404">
          <cell r="A1404" t="str">
            <v>RV008916</v>
          </cell>
          <cell r="B1404" t="str">
            <v>RV15200403/</v>
          </cell>
          <cell r="C1404" t="str">
            <v>Revestimento de granito Cinza Andorinha, com acabamento serrado, para rodape, com 0,02m de espessura e 0,07m de altura.  Fornecimento.</v>
          </cell>
          <cell r="D1404" t="str">
            <v>m</v>
          </cell>
          <cell r="E1404">
            <v>9.3000000000000007</v>
          </cell>
        </row>
        <row r="1405">
          <cell r="A1405" t="str">
            <v>RV017498</v>
          </cell>
          <cell r="B1405" t="str">
            <v>RV15200406/</v>
          </cell>
          <cell r="C1405" t="str">
            <v>Revestimento com granito Cinza levigado, em placa de (40x40)cm, com 3cm de espessura, assentado sobre base existente, com argamassa de cimento e areia no traco de 1:3.  Fornecimento e colocacao.</v>
          </cell>
          <cell r="D1405" t="str">
            <v>m2</v>
          </cell>
          <cell r="E1405">
            <v>74.3</v>
          </cell>
        </row>
        <row r="1406">
          <cell r="A1406" t="str">
            <v>RV017503</v>
          </cell>
          <cell r="B1406" t="str">
            <v>RV15200409/</v>
          </cell>
          <cell r="C1406" t="str">
            <v>Revestimento com granito Cinza flameado, em placa de (40x40)cm, com 3cm de espessura, assentado sobre base existente, com argamassa de cimento e areia no traco de 1:3.  Fornecimento e colocacao.</v>
          </cell>
          <cell r="D1406" t="str">
            <v>m2</v>
          </cell>
          <cell r="E1406">
            <v>84.3</v>
          </cell>
        </row>
        <row r="1407">
          <cell r="A1407" t="str">
            <v>RV017504</v>
          </cell>
          <cell r="B1407" t="str">
            <v>RV15200412/</v>
          </cell>
          <cell r="C1407" t="str">
            <v>Revestimento com granito Cinza serrado e face natural, em placa de (40x40)cm classificado, com 3cm de espessura, assentado sobre base existente, com argamassa de cimento e areia no traco de 1:3.  Fornecimento e colocacao.</v>
          </cell>
          <cell r="D1407" t="str">
            <v>m2</v>
          </cell>
          <cell r="E1407">
            <v>45.3</v>
          </cell>
        </row>
        <row r="1408">
          <cell r="A1408" t="str">
            <v>RV009678</v>
          </cell>
          <cell r="B1408" t="str">
            <v>RV15200450/</v>
          </cell>
          <cell r="C1408" t="str">
            <v>Revestimento com granito Juparana, em placa de (40x40)cm com 2cm de espessura, acabamento polido, para piso, assentes sobre argamassa de cimento, saibro e areia no traco 1:2:2.  Fornecimento e colocacao.</v>
          </cell>
          <cell r="D1408" t="str">
            <v>m2</v>
          </cell>
          <cell r="E1408">
            <v>114.78</v>
          </cell>
        </row>
        <row r="1409">
          <cell r="A1409" t="str">
            <v>RV017501</v>
          </cell>
          <cell r="B1409" t="str">
            <v>RV15200500/</v>
          </cell>
          <cell r="C1409" t="str">
            <v>Revestimento com granito Rosa flameado, em placa de (40x40)cm, com 3cm de espessura, assentado sobre base existente, com argamassa de cimento e areia no traco de 1:3.  Fornecimento e colocacao.</v>
          </cell>
          <cell r="D1409" t="str">
            <v>m2</v>
          </cell>
          <cell r="E1409">
            <v>109.3</v>
          </cell>
        </row>
        <row r="1410">
          <cell r="A1410" t="str">
            <v>RV017502</v>
          </cell>
          <cell r="B1410" t="str">
            <v>RV15200503/</v>
          </cell>
          <cell r="C1410" t="str">
            <v>Revestimento com granito Rosa levigado, em placa de (40x40)cm, com 3cm de espessura, assentado sobre base existente, com argamassa de cimento e areia no traco de 1:3.  Fornecimento e colocacao.</v>
          </cell>
          <cell r="D1410" t="str">
            <v>m2</v>
          </cell>
          <cell r="E1410">
            <v>109.3</v>
          </cell>
        </row>
        <row r="1411">
          <cell r="A1411" t="str">
            <v>RV017505</v>
          </cell>
          <cell r="B1411" t="str">
            <v>RV15200506/</v>
          </cell>
          <cell r="C1411" t="str">
            <v>Revestimento com granito Rosa serrado e face natural, em placa de (40x40)cm classificado, com 3cm de espessura, assentado sobre base existente, com argamassa de cimento e areia no traco de 1:3.  Fornecimento e colocacao.</v>
          </cell>
          <cell r="D1411" t="str">
            <v>m2</v>
          </cell>
          <cell r="E1411">
            <v>57.3</v>
          </cell>
        </row>
        <row r="1412">
          <cell r="A1412" t="str">
            <v>RV007779</v>
          </cell>
          <cell r="B1412" t="str">
            <v>RV15200550/</v>
          </cell>
          <cell r="C1412" t="str">
            <v>Rodape de granito, boleado, com (10x2)cm.  Fornecimento e colocacao.</v>
          </cell>
          <cell r="D1412" t="str">
            <v>m</v>
          </cell>
          <cell r="E1412">
            <v>16.36</v>
          </cell>
        </row>
        <row r="1413">
          <cell r="A1413" t="str">
            <v>RV007781</v>
          </cell>
          <cell r="B1413" t="str">
            <v>RV15200600/</v>
          </cell>
          <cell r="C1413" t="str">
            <v>Soleira de granito com (15x3)cm, assente com recobrimento de nata de cimento sobre argamassa de cimento e areia, no traco 1:2.</v>
          </cell>
          <cell r="D1413" t="str">
            <v>m</v>
          </cell>
          <cell r="E1413">
            <v>20.29</v>
          </cell>
        </row>
        <row r="1414">
          <cell r="A1414" t="str">
            <v>RV007989</v>
          </cell>
          <cell r="B1414" t="str">
            <v>RV15200650A</v>
          </cell>
          <cell r="C1414" t="str">
            <v>Soleira de Marmore Branco Nacional de (3x25)cm, com 2 polimentos, assentes com recobrimento de nata de cimento sobre argamassa de cimento, saibro e areia no traco 1:2:2.</v>
          </cell>
          <cell r="D1414" t="str">
            <v>m</v>
          </cell>
          <cell r="E1414">
            <v>46.31</v>
          </cell>
        </row>
        <row r="1415">
          <cell r="A1415" t="str">
            <v>RV007991</v>
          </cell>
          <cell r="B1415" t="str">
            <v>RV15200653A</v>
          </cell>
          <cell r="C1415" t="str">
            <v>Soleira de  Marmore Branco Nacional de (3x13)cm, com 2 polimentos, assentes com recobrimento de nata de cimento sobre argamassa de cimento, saibro e areia no traco 1:2:2.</v>
          </cell>
          <cell r="D1415" t="str">
            <v>m</v>
          </cell>
          <cell r="E1415">
            <v>25.56</v>
          </cell>
        </row>
        <row r="1416">
          <cell r="A1416" t="str">
            <v>RV006692</v>
          </cell>
          <cell r="B1416" t="str">
            <v>RV15200700/</v>
          </cell>
          <cell r="C1416" t="str">
            <v>Piso de granito apicoado Cinza Andorinha, sobre terreno nivelado, com as tomadas com argamassa de cimento e areia, no traco 1:3, sendo a peca de (40x40x3)cm.</v>
          </cell>
          <cell r="D1416" t="str">
            <v>m2</v>
          </cell>
          <cell r="E1416">
            <v>111.72</v>
          </cell>
        </row>
        <row r="1417">
          <cell r="A1417" t="str">
            <v>RV000857</v>
          </cell>
          <cell r="B1417" t="str">
            <v>RV15250050/</v>
          </cell>
          <cell r="C1417" t="str">
            <v>Camada impermeabilizadora de piso, de concreto simples, com 8cm de espessura no traco de 1:3:4, em volume, com impermeabilizante Sika 1 ou similar.</v>
          </cell>
          <cell r="D1417" t="str">
            <v>m2</v>
          </cell>
          <cell r="E1417">
            <v>12.54</v>
          </cell>
        </row>
        <row r="1418">
          <cell r="A1418" t="str">
            <v>RV008923</v>
          </cell>
          <cell r="B1418" t="str">
            <v>RV15250100/</v>
          </cell>
          <cell r="C1418" t="str">
            <v>Piso de concreto simples com resistencia de 11MPa, preparado em betoneira com 8cm de espessura, inclusive preparo manual do terreno.</v>
          </cell>
          <cell r="D1418" t="str">
            <v>m2</v>
          </cell>
          <cell r="E1418">
            <v>20.260000000000002</v>
          </cell>
        </row>
        <row r="1419">
          <cell r="A1419" t="str">
            <v>RV017934</v>
          </cell>
          <cell r="B1419" t="str">
            <v>RV15250103/</v>
          </cell>
          <cell r="C1419" t="str">
            <v>Piso de concreto simples, 8cm de espessura, com resistencia caracteristica a compressao de 18Mpa, formando quadrados de (1,50x1,50)m de junta serrada, exclusive preparo de terreno.</v>
          </cell>
          <cell r="D1419" t="str">
            <v>m2</v>
          </cell>
          <cell r="E1419">
            <v>24.83</v>
          </cell>
        </row>
        <row r="1420">
          <cell r="A1420" t="str">
            <v>RV000854</v>
          </cell>
          <cell r="B1420" t="str">
            <v>RV15250150/</v>
          </cell>
          <cell r="C1420" t="str">
            <v>Patio de concreto, 8cm de espessura,no traco 1:3:3, em volume, formando quadros de (1x1)m, com sarrafos de Pinho ou similar, incorporados, exclusive preparo terreno.</v>
          </cell>
          <cell r="D1420" t="str">
            <v>m2</v>
          </cell>
          <cell r="E1420">
            <v>22.17</v>
          </cell>
        </row>
        <row r="1421">
          <cell r="A1421" t="str">
            <v>RV000855</v>
          </cell>
          <cell r="B1421" t="str">
            <v>RV15250153/</v>
          </cell>
          <cell r="C1421" t="str">
            <v>Patio de concreto, 10cm de espessura no traco 1:2:3, em volume, formando quadros de (1,50x1,50)m, com sarrafos de Pinho ou similar, incorporados, exclusive preparo terreno.</v>
          </cell>
          <cell r="D1421" t="str">
            <v>m2</v>
          </cell>
          <cell r="E1421">
            <v>22.19</v>
          </cell>
        </row>
        <row r="1422">
          <cell r="A1422" t="str">
            <v>RV000856</v>
          </cell>
          <cell r="B1422" t="str">
            <v>RV15250156/</v>
          </cell>
          <cell r="C1422" t="str">
            <v>Patio de concreto, 12cm de espessura no traco 1:2:2,5, em volume, formando quadros de (1,50x1,50)m, com sarrafos de Pinho ou similar, incorporados, exclusive preparo terreno.</v>
          </cell>
          <cell r="D1422" t="str">
            <v>m2</v>
          </cell>
          <cell r="E1422">
            <v>25.79</v>
          </cell>
        </row>
        <row r="1423">
          <cell r="A1423" t="str">
            <v>RV004561</v>
          </cell>
          <cell r="B1423" t="str">
            <v>RV15250200/</v>
          </cell>
          <cell r="C1423" t="str">
            <v>Pavimentacao em placas de (40x80x10)cm, de concreto (fck=11MPa) com armacao de tela Telcon Q-61 ou similar, junta 2cm, inclusive preparo do terreno.</v>
          </cell>
          <cell r="D1423" t="str">
            <v>m2</v>
          </cell>
          <cell r="E1423">
            <v>28.35</v>
          </cell>
        </row>
        <row r="1424">
          <cell r="A1424" t="str">
            <v>RV017304</v>
          </cell>
          <cell r="B1424" t="str">
            <v>RV15250203/</v>
          </cell>
          <cell r="C1424" t="str">
            <v>Pavimentacao em placas de concreto Fck=15Mpa, medindo (40x80x10)cm, com armacao de tela Telcon Q-61 ou similar, junta de 2cm, inclusive acabamento da placa no proprio concreto com desempenadora de aco e preparo do terreno.</v>
          </cell>
          <cell r="D1424" t="str">
            <v>m2</v>
          </cell>
          <cell r="E1424">
            <v>29.14</v>
          </cell>
        </row>
        <row r="1425">
          <cell r="A1425" t="str">
            <v>RV017305</v>
          </cell>
          <cell r="B1425" t="str">
            <v>RV15250206/</v>
          </cell>
          <cell r="C1425" t="str">
            <v>Pavimentacao em placas de concreto Fck=18Mpa, medindo (40x80x10)cm, com armacao de tela Telcon Q-61 ou similar, junta de 2cm, inclusive acabamento da placa no proprio concreto com desempenadora de aco e preparo do terreno.</v>
          </cell>
          <cell r="D1425" t="str">
            <v>m2</v>
          </cell>
          <cell r="E1425">
            <v>30.04</v>
          </cell>
        </row>
        <row r="1426">
          <cell r="A1426" t="str">
            <v>RV002077</v>
          </cell>
          <cell r="B1426" t="str">
            <v>RV15250250/</v>
          </cell>
          <cell r="C1426" t="str">
            <v>Revestimento com argamassa de cimento e areia no traco 1:4, Sikafix ou similar, com 2cm de espessura, inclusive chapisco.</v>
          </cell>
          <cell r="D1426" t="str">
            <v>m2</v>
          </cell>
          <cell r="E1426">
            <v>22.78</v>
          </cell>
        </row>
        <row r="1427">
          <cell r="A1427" t="str">
            <v>RV000862</v>
          </cell>
          <cell r="B1427" t="str">
            <v>RV15300050/</v>
          </cell>
          <cell r="C1427" t="str">
            <v xml:space="preserve">Escada de marmorite, composta de capa e espelho pre-moldados em oficina e assentados na obra, feito o marmorite com grana no 1 de Marmore Branco Nacional, e cimento Portland, em camada de 6mm.  Esta especificacao se refere a escadas com largura total das </v>
          </cell>
          <cell r="D1427" t="str">
            <v>m</v>
          </cell>
          <cell r="E1427">
            <v>23.1</v>
          </cell>
        </row>
        <row r="1428">
          <cell r="A1428" t="str">
            <v>RV000863</v>
          </cell>
          <cell r="B1428" t="str">
            <v>RV15300053/</v>
          </cell>
          <cell r="C1428" t="str">
            <v>Escada de marmorite, composta de capa e espelho pre-moldados em oficina e assentados na obra, feito o marmorite com grana no 1 de marmore na cor preta nacional, e cimento Portland, em camada de 6mm.  Esta especificacao se refere a escadas com largura tota</v>
          </cell>
          <cell r="D1428" t="str">
            <v>m</v>
          </cell>
          <cell r="E1428">
            <v>24.28</v>
          </cell>
        </row>
        <row r="1429">
          <cell r="A1429" t="str">
            <v>RV000858</v>
          </cell>
          <cell r="B1429" t="str">
            <v>RV15300100/</v>
          </cell>
          <cell r="C1429" t="str">
            <v>Piso de marmorite, compreendendo: a) lastro, com 4cm de espessura media, de argamassa de cimento e areia grossa no traco 1:4; b) camada de marmorite, com 1cm de espessura, feita com grana no 1 de Marmore Branco Nacional e cimento Portland, superficie estu</v>
          </cell>
          <cell r="D1429" t="str">
            <v>m2</v>
          </cell>
          <cell r="E1429">
            <v>44.24</v>
          </cell>
        </row>
        <row r="1430">
          <cell r="A1430" t="str">
            <v>RV000859</v>
          </cell>
          <cell r="B1430" t="str">
            <v>RV15300103/</v>
          </cell>
          <cell r="C1430" t="str">
            <v>Piso de marmorite, compreendendo: a) lastro, com 4cm de espessura media, de argamassa de cimento e areia grossa no traco 1:4; b) camada de marmorite, com 1cm de espessura, feita com grana no 1 de marmore na cor preta nacional e cimento Portland, superfici</v>
          </cell>
          <cell r="D1430" t="str">
            <v>m2</v>
          </cell>
          <cell r="E1430">
            <v>49.49</v>
          </cell>
        </row>
        <row r="1431">
          <cell r="A1431" t="str">
            <v>RV007743</v>
          </cell>
          <cell r="B1431" t="str">
            <v>RV15300150/</v>
          </cell>
          <cell r="C1431" t="str">
            <v>Piso de granitina compreendendo: a) lastro com 4cm de espessura media, de argamassa de cimento e areia grossa no traco 1:4; b) camada de granitina com 3cm de espessura, feita com grana no 1 de granito preto nacional e cimento Portland, superficie estucada</v>
          </cell>
          <cell r="D1431" t="str">
            <v>m2</v>
          </cell>
          <cell r="E1431">
            <v>44.24</v>
          </cell>
        </row>
        <row r="1432">
          <cell r="A1432" t="str">
            <v>RV007744</v>
          </cell>
          <cell r="B1432" t="str">
            <v>RV15300153/</v>
          </cell>
          <cell r="C1432" t="str">
            <v>Piso de granitina compreendendo: a) lastro com 4cm de espessura media, de argamassa de cimento e areia grossa no traco 1:4; b) camada de granitina com 3cm de espessura, feita com grana no 1 de granito vermelho nacional e cimento Portland, superficie estuc</v>
          </cell>
          <cell r="D1432" t="str">
            <v>m2</v>
          </cell>
          <cell r="E1432">
            <v>44.8</v>
          </cell>
        </row>
        <row r="1433">
          <cell r="A1433" t="str">
            <v>RV000860</v>
          </cell>
          <cell r="B1433" t="str">
            <v>RV15300200/</v>
          </cell>
          <cell r="C1433" t="str">
            <v>Rodape de marmorite, fundido no local, com 10cm de altura, 1cm de espessura, terminando em canto reto junto ao piso, feito com cimento Portland e grana no 1 de marmore na cor branca nacional, com polimento manual.  O marmorite e executado sobre emboco pre</v>
          </cell>
          <cell r="D1433" t="str">
            <v>m</v>
          </cell>
          <cell r="E1433">
            <v>13.39</v>
          </cell>
        </row>
        <row r="1434">
          <cell r="A1434" t="str">
            <v>RV000861</v>
          </cell>
          <cell r="B1434" t="str">
            <v>RV15300203/</v>
          </cell>
          <cell r="C1434" t="str">
            <v>Rodape de marmorite, fundido no local, com 10cm de altura, 1cm de espessura, terminando em canto reto junto ao piso, feito com cimento Portland e grana no 1 de marmore na cor preta nacional, com polimento manual.  O marmorite e executado sobre emboco prev</v>
          </cell>
          <cell r="D1434" t="str">
            <v>m</v>
          </cell>
          <cell r="E1434">
            <v>14.19</v>
          </cell>
        </row>
        <row r="1435">
          <cell r="A1435" t="str">
            <v>RV000865</v>
          </cell>
          <cell r="B1435" t="str">
            <v>RV15350050/</v>
          </cell>
          <cell r="C1435" t="str">
            <v>Junta de latao (17x0,71)mm, para pisos continuos.  Fornecimento e colocacao.</v>
          </cell>
          <cell r="D1435" t="str">
            <v>m</v>
          </cell>
          <cell r="E1435">
            <v>4.55</v>
          </cell>
        </row>
        <row r="1436">
          <cell r="A1436" t="str">
            <v>RV000864</v>
          </cell>
          <cell r="B1436" t="str">
            <v>RV15350100/</v>
          </cell>
          <cell r="C1436" t="str">
            <v>Junta plastica (17x3)mm, para pisos continuos.  Fornecimento e colocacao.</v>
          </cell>
          <cell r="D1436" t="str">
            <v>m</v>
          </cell>
          <cell r="E1436">
            <v>2.69</v>
          </cell>
        </row>
        <row r="1437">
          <cell r="A1437" t="str">
            <v>RV000870</v>
          </cell>
          <cell r="B1437" t="str">
            <v>RV15380050/</v>
          </cell>
          <cell r="C1437" t="str">
            <v>Degrau de escada de argamassa granitica Korodur, na cor granitica, inclusive 3 polimentos.</v>
          </cell>
          <cell r="D1437" t="str">
            <v>m</v>
          </cell>
          <cell r="E1437">
            <v>38.42</v>
          </cell>
        </row>
        <row r="1438">
          <cell r="A1438" t="str">
            <v>RV000871</v>
          </cell>
          <cell r="B1438" t="str">
            <v>RV15380053/</v>
          </cell>
          <cell r="C1438" t="str">
            <v>Degrau de escada de argamassa granitica Korodur, na cor preta, inclusive 3 polimentos.</v>
          </cell>
          <cell r="D1438" t="str">
            <v>m</v>
          </cell>
          <cell r="E1438">
            <v>45.45</v>
          </cell>
        </row>
        <row r="1439">
          <cell r="A1439" t="str">
            <v>RV000866</v>
          </cell>
          <cell r="B1439" t="str">
            <v>RV15380100/</v>
          </cell>
          <cell r="C1439" t="str">
            <v>Piso de argamassa granitica Korodur-PL ou similar, com espessura de 0,8cm, na cor natural do cimento, inclusive base suporte em argamassa de cimento e areia no traco 1:3, espessura de 2,2cm, e 3 polimentos mecanicos.</v>
          </cell>
          <cell r="D1439" t="str">
            <v>m2</v>
          </cell>
          <cell r="E1439">
            <v>37.81</v>
          </cell>
        </row>
        <row r="1440">
          <cell r="A1440" t="str">
            <v>RV000867</v>
          </cell>
          <cell r="B1440" t="str">
            <v>RV15380103/</v>
          </cell>
          <cell r="C1440" t="str">
            <v>Piso de argamassa granitica Korodur-PL ou similar, com espessura de 0,8cm, na cor preta, inclusive base suporte em argamassa de cimento e areia no traco 1:3, espessura de 2,2cm, e polimentos mecanicos.</v>
          </cell>
          <cell r="D1440" t="str">
            <v>m2</v>
          </cell>
          <cell r="E1440">
            <v>40.24</v>
          </cell>
        </row>
        <row r="1441">
          <cell r="A1441" t="str">
            <v>RV007433</v>
          </cell>
          <cell r="B1441" t="str">
            <v>RV15380150/</v>
          </cell>
          <cell r="C1441" t="str">
            <v>Piso de argamassa granitica com agregados metalicos de alta dureza, Korodur-WH ou similar, com espessura de 0,8cm, na cor natural do cimento, inclusive contrapiso de cimento e areia no traco 1:3, espessura de 3,2cm, e acabamento anti-derrapante.</v>
          </cell>
          <cell r="D1441" t="str">
            <v>m2</v>
          </cell>
          <cell r="E1441">
            <v>32.31</v>
          </cell>
        </row>
        <row r="1442">
          <cell r="A1442" t="str">
            <v>RV007863</v>
          </cell>
          <cell r="B1442" t="str">
            <v>RV15380153/</v>
          </cell>
          <cell r="C1442" t="str">
            <v>Piso de argamassa granitica Korodur-PL ou similar, com espessura de 0,8cm, na cor vermelha, inclusive base suporte em argamassa de cimento e areia no traco 1:3, espessura de 2,2cm, junta plastica e polimentos mecanicos.</v>
          </cell>
          <cell r="D1442" t="str">
            <v>m2</v>
          </cell>
          <cell r="E1442">
            <v>40.24</v>
          </cell>
        </row>
        <row r="1443">
          <cell r="A1443" t="str">
            <v>RV017602</v>
          </cell>
          <cell r="B1443" t="str">
            <v>RV15380200/</v>
          </cell>
          <cell r="C1443" t="str">
            <v>Revestimento de placas Pre-moldadas, vibro prensadas, constituidas de agregados minerais moidos de alta resistencia e cimento estrutural, nas dimensoes de (40x40x03)cm, assentado sobre base existente, com argamassa de cimento e areia no traco 1:3.  Fornec</v>
          </cell>
          <cell r="D1443" t="str">
            <v>m2</v>
          </cell>
          <cell r="E1443">
            <v>63.95</v>
          </cell>
        </row>
        <row r="1444">
          <cell r="A1444" t="str">
            <v>RV000868</v>
          </cell>
          <cell r="B1444" t="str">
            <v>RV15380250/</v>
          </cell>
          <cell r="C1444" t="str">
            <v>Rodape de argamassa Korodur ou similar, com 10cm de altura, na cor natural do cimento, inclusive 3 polimentos.</v>
          </cell>
          <cell r="D1444" t="str">
            <v>m</v>
          </cell>
          <cell r="E1444">
            <v>11.64</v>
          </cell>
        </row>
        <row r="1445">
          <cell r="A1445" t="str">
            <v>RV000869</v>
          </cell>
          <cell r="B1445" t="str">
            <v>RV15380253/</v>
          </cell>
          <cell r="C1445" t="str">
            <v>Rodape de argamassa Korodur ou similar, com 10cm de altura, na cor preta, inclusive 3 polimentos.</v>
          </cell>
          <cell r="D1445" t="str">
            <v>m</v>
          </cell>
          <cell r="E1445">
            <v>14.01</v>
          </cell>
        </row>
        <row r="1446">
          <cell r="A1446" t="str">
            <v>RV007968</v>
          </cell>
          <cell r="B1446" t="str">
            <v>RV15380256/</v>
          </cell>
          <cell r="C1446" t="str">
            <v>Rodape de argamassa Korodur-WH ou similar, com 10cm de altura, na cor natural do cimento, acabamento desempenado.</v>
          </cell>
          <cell r="D1446" t="str">
            <v>m</v>
          </cell>
          <cell r="E1446">
            <v>12.31</v>
          </cell>
        </row>
        <row r="1447">
          <cell r="A1447" t="str">
            <v>RV000872</v>
          </cell>
          <cell r="B1447" t="str">
            <v>RV15400050/</v>
          </cell>
          <cell r="C1447" t="str">
            <v>Piso de ladrilhos de material plastico, tipo Paviflex ou similar, com 2mm de espessura, com flash, sobre base existente, com colocacao para area acima de 60m2.</v>
          </cell>
          <cell r="D1447" t="str">
            <v>m2</v>
          </cell>
          <cell r="E1447">
            <v>30.33</v>
          </cell>
        </row>
        <row r="1448">
          <cell r="A1448" t="str">
            <v>RV000873</v>
          </cell>
          <cell r="B1448" t="str">
            <v>RV15400053/</v>
          </cell>
          <cell r="C1448" t="str">
            <v>Piso de ladrilhos de material plastico, tipo Paviflex ou similar, com 2mm de espessura, com flash, sobre base existente, com colocacao para area ate 60m2.</v>
          </cell>
          <cell r="D1448" t="str">
            <v>m2</v>
          </cell>
          <cell r="E1448">
            <v>35.75</v>
          </cell>
        </row>
        <row r="1449">
          <cell r="A1449" t="str">
            <v>RV000874</v>
          </cell>
          <cell r="B1449" t="str">
            <v>RV15400056/</v>
          </cell>
          <cell r="C1449" t="str">
            <v>Piso de ladrilhos de material plastico, tipo Paviflex ou similar, com 3mm de espessura, com flash, sobre base existente, com colocacao para area acima de 60m2.</v>
          </cell>
          <cell r="D1449" t="str">
            <v>m2</v>
          </cell>
          <cell r="E1449">
            <v>32.79</v>
          </cell>
        </row>
        <row r="1450">
          <cell r="A1450" t="str">
            <v>RV000875</v>
          </cell>
          <cell r="B1450" t="str">
            <v>RV15400059/</v>
          </cell>
          <cell r="C1450" t="str">
            <v>Piso de ladrilhos de material plastico, tipo Paviflex ou similar, com 3mm de espessura, com flash, sobre base existente, com colocacao para area ate 60m2.</v>
          </cell>
          <cell r="D1450" t="str">
            <v>m2</v>
          </cell>
          <cell r="E1450">
            <v>38.21</v>
          </cell>
        </row>
        <row r="1451">
          <cell r="A1451" t="str">
            <v>RV005228</v>
          </cell>
          <cell r="B1451" t="str">
            <v>RV15400100/</v>
          </cell>
          <cell r="C1451" t="str">
            <v>Piso vinilico flexivel anti-derrapante tipo Altro da Fademac Impressionist I-20 ou similar, cor jade, em mantas de 2m de largura e espessura de 2mm.  Fornecimento e colocacao.</v>
          </cell>
          <cell r="D1451" t="str">
            <v>m2</v>
          </cell>
          <cell r="E1451">
            <v>176.89</v>
          </cell>
        </row>
        <row r="1452">
          <cell r="A1452" t="str">
            <v>RV009200</v>
          </cell>
          <cell r="B1452" t="str">
            <v>RV15400103/</v>
          </cell>
          <cell r="C1452" t="str">
            <v>Piso vinilico flexivel tipo Paviflex, linha Chroma TPCL 2,0, da Fademac ou similar, cores diversas, em placas de (300x300)mm, espessura de 2mm, peso medio de 4,25Kg/m2, para trafego medio/intenso, aplicado sobre superficie regularizada.  Fornecimento e co</v>
          </cell>
          <cell r="D1452" t="str">
            <v>m2</v>
          </cell>
          <cell r="E1452">
            <v>39.76</v>
          </cell>
        </row>
        <row r="1453">
          <cell r="A1453" t="str">
            <v>RV009201</v>
          </cell>
          <cell r="B1453" t="str">
            <v>RV15400106/</v>
          </cell>
          <cell r="C1453" t="str">
            <v>Piso vinilico flexivel, linha Sarlon Mousse, da Forbo Salino ou similar, cores diversas, em rolo de 2m de largura, espessura de 3,5mm, aplicado sobre superficie regularizada.  Fornecimento e colocacao.</v>
          </cell>
          <cell r="D1453" t="str">
            <v>m2</v>
          </cell>
          <cell r="E1453">
            <v>99.51</v>
          </cell>
        </row>
        <row r="1454">
          <cell r="A1454" t="str">
            <v>RV017301</v>
          </cell>
          <cell r="B1454" t="str">
            <v>RV15400109/</v>
          </cell>
          <cell r="C1454" t="str">
            <v>Piso vinilico homogeneo, dissipador de eletricidade estatica, dimensoes (610x610)mm, espessura de 2mm e peso de 3,5Kg/m2, resistencia condutiva eletrica 2,5x104 Ohms - 1x106 Ohms, Trafic ELS da Fademac ou similar, exclusive regularizacao da base.  Forneci</v>
          </cell>
          <cell r="D1454" t="str">
            <v>m2</v>
          </cell>
          <cell r="E1454">
            <v>219.43</v>
          </cell>
        </row>
        <row r="1455">
          <cell r="A1455" t="str">
            <v>RV017771</v>
          </cell>
          <cell r="B1455" t="str">
            <v>RV15400112/</v>
          </cell>
          <cell r="C1455" t="str">
            <v>Piso vinilico heterogeneo Absolute Cosmic da Fademac ou similar, espessura de 2,00mm, peso 2,5 kg/m2, exclusive regularizacao da base.  Fornecimento e colocacao.</v>
          </cell>
          <cell r="D1455" t="str">
            <v>m2</v>
          </cell>
          <cell r="E1455">
            <v>76.48</v>
          </cell>
        </row>
        <row r="1456">
          <cell r="A1456" t="str">
            <v>RV017129</v>
          </cell>
          <cell r="B1456" t="str">
            <v>RV15400150/</v>
          </cell>
          <cell r="C1456" t="str">
            <v>Revestimento em piso vinilico flexivel homogeneo, com 2mm de espessura, peso 3,1Kg/m2, resistencia ao fogo BS 476 1987 Classe 1, composto de resinas de PVC, plastificantes, pigmentos e cargas minerais, inclusive aplicacao de cordao de solda,  linha Pavifl</v>
          </cell>
          <cell r="D1456" t="str">
            <v>m2</v>
          </cell>
          <cell r="E1456">
            <v>130.91</v>
          </cell>
        </row>
        <row r="1457">
          <cell r="A1457" t="str">
            <v>RV017128</v>
          </cell>
          <cell r="B1457" t="str">
            <v>RV15400200/</v>
          </cell>
          <cell r="C1457" t="str">
            <v>Suporte curvo e perfil de arremate para piso vinilico.  Fornecimento e colocacao.</v>
          </cell>
          <cell r="D1457" t="str">
            <v>m</v>
          </cell>
          <cell r="E1457">
            <v>14.61</v>
          </cell>
        </row>
        <row r="1458">
          <cell r="A1458" t="str">
            <v>RV000877</v>
          </cell>
          <cell r="B1458" t="str">
            <v>RV15450050/</v>
          </cell>
          <cell r="C1458" t="str">
            <v>Forracao de piso com carpete Carpete de fibra artificial sintetica, com espessura de 4,5mm, Durafelti, Sao Carlos ou similar.</v>
          </cell>
          <cell r="D1458" t="str">
            <v>m2</v>
          </cell>
          <cell r="E1458">
            <v>26.4</v>
          </cell>
        </row>
        <row r="1459">
          <cell r="A1459" t="str">
            <v>RV000876</v>
          </cell>
          <cell r="B1459" t="str">
            <v>RV15450100/</v>
          </cell>
          <cell r="C1459" t="str">
            <v>Forracao de piso com carpete de nylon, com 6mm de espessura, sobre base existente.</v>
          </cell>
          <cell r="D1459" t="str">
            <v>m2</v>
          </cell>
          <cell r="E1459">
            <v>30.07</v>
          </cell>
        </row>
        <row r="1460">
          <cell r="A1460" t="str">
            <v>SC017920</v>
          </cell>
          <cell r="B1460" t="str">
            <v>SC05100350/</v>
          </cell>
          <cell r="C1460" t="str">
            <v>Demolicao, com equipamento de ar comprimido, de pavimentacao de concreto asfaltico, com 5cm de espessura, inclusive afastamento lateral dentro do canteiro de servicos.</v>
          </cell>
          <cell r="D1460" t="str">
            <v>m2</v>
          </cell>
          <cell r="E1460">
            <v>5.22</v>
          </cell>
        </row>
        <row r="1461">
          <cell r="A1461" t="str">
            <v>SC017921</v>
          </cell>
          <cell r="B1461" t="str">
            <v>SC05100400/</v>
          </cell>
          <cell r="C1461" t="str">
            <v>Demolicao, com equipamento de ar comprimido, de pavimentacao de concreto asfaltico, com 10cm de espessura, inclusive afastamento lateral dentro do canteiro de servicos.</v>
          </cell>
          <cell r="D1461" t="str">
            <v>m2</v>
          </cell>
          <cell r="E1461">
            <v>7.83</v>
          </cell>
        </row>
        <row r="1462">
          <cell r="A1462" t="str">
            <v>SC000224</v>
          </cell>
          <cell r="B1462" t="str">
            <v>SC05100450/</v>
          </cell>
          <cell r="C1462" t="str">
            <v>Demolicao, com equipamento de ar comprimido, de pavimentacao de concreto asfaltico, com 5cm de espessura, em faixas de ate 1,20m de largura, inclusive afastamento lateral dentro do canteiro de servicos.</v>
          </cell>
          <cell r="D1462" t="str">
            <v>m2</v>
          </cell>
          <cell r="E1462">
            <v>6.13</v>
          </cell>
        </row>
        <row r="1463">
          <cell r="A1463" t="str">
            <v>SC000225</v>
          </cell>
          <cell r="B1463" t="str">
            <v>SC05100500/</v>
          </cell>
          <cell r="C1463" t="str">
            <v>Demolicao, com equipamento de ar comprimido, de pavimentacao de concreto asfaltico, com 10cm de espessura, em faixas de ate 1,20m de largura, inclusive afastamento lateral dentro do canteiro de servicos.</v>
          </cell>
          <cell r="D1463" t="str">
            <v>m2</v>
          </cell>
          <cell r="E1463">
            <v>9.1999999999999993</v>
          </cell>
        </row>
        <row r="1464">
          <cell r="A1464" t="str">
            <v>SC017924</v>
          </cell>
          <cell r="B1464" t="str">
            <v>SC05100550/</v>
          </cell>
          <cell r="C1464" t="str">
            <v>Demolicao, com equipamento de ar comprimido, de massas de concreto simples, exceto pisos ou pavimentos, inclusive afastamento lateral dentro do canteiro de servicos.</v>
          </cell>
          <cell r="D1464" t="str">
            <v>m3</v>
          </cell>
          <cell r="E1464">
            <v>34.82</v>
          </cell>
        </row>
        <row r="1465">
          <cell r="A1465" t="str">
            <v>SC000221</v>
          </cell>
          <cell r="B1465" t="str">
            <v>SC05100600/</v>
          </cell>
          <cell r="C1465" t="str">
            <v>Demolicao, com equipamento de ar comprimido, de massas de concreto armado, exceto pisos ou pavimentos, inclusive afastamento lateral dentro do canteiro de servicos.</v>
          </cell>
          <cell r="D1465" t="str">
            <v>m3</v>
          </cell>
          <cell r="E1465">
            <v>59.19</v>
          </cell>
        </row>
        <row r="1466">
          <cell r="A1466" t="str">
            <v>SC000229</v>
          </cell>
          <cell r="B1466" t="str">
            <v>SC05100650/</v>
          </cell>
          <cell r="C1466" t="str">
            <v>Demolicao cuidadosa, com equipamento de ar comprimido, de concreto armado, visando a exposicao ou retirada de armadura.</v>
          </cell>
          <cell r="D1466" t="str">
            <v>m3</v>
          </cell>
          <cell r="E1466">
            <v>656.17</v>
          </cell>
        </row>
        <row r="1467">
          <cell r="A1467" t="str">
            <v>SC002227</v>
          </cell>
          <cell r="B1467" t="str">
            <v>SC05150050/</v>
          </cell>
          <cell r="C1467" t="str">
            <v>Calha fechada, de tabuas de Pinho de 3a ou similar, com secao de (0,45x0,45)m, para descida de escombros, com colocacao.</v>
          </cell>
          <cell r="D1467" t="str">
            <v>m</v>
          </cell>
          <cell r="E1467">
            <v>30.85</v>
          </cell>
        </row>
        <row r="1468">
          <cell r="A1468" t="str">
            <v>SC002228</v>
          </cell>
          <cell r="B1468" t="str">
            <v>SC05150100/</v>
          </cell>
          <cell r="C1468" t="str">
            <v>Descida de escombros por calhas fechadas, de tabuas de Pinho de 3a ou similar.</v>
          </cell>
          <cell r="D1468" t="str">
            <v>m3</v>
          </cell>
          <cell r="E1468">
            <v>29.05</v>
          </cell>
        </row>
        <row r="1469">
          <cell r="A1469" t="str">
            <v>SC002229</v>
          </cell>
          <cell r="B1469" t="str">
            <v>SC05150150/</v>
          </cell>
          <cell r="C1469" t="str">
            <v>Ensacamento e transporte de escombros em sacos plasticos, desde um pavimento elevado ate o terreo, utilizando elevador.</v>
          </cell>
          <cell r="D1469" t="str">
            <v>m3</v>
          </cell>
          <cell r="E1469">
            <v>24.21</v>
          </cell>
        </row>
        <row r="1470">
          <cell r="A1470" t="str">
            <v>SC002230</v>
          </cell>
          <cell r="B1470" t="str">
            <v>SC05150200/</v>
          </cell>
          <cell r="C1470" t="str">
            <v>Ensacamento e transporte de escombros em sacos plasticos, desde um pavimento elevado ate o terreo, utilizando a escada do predio.</v>
          </cell>
          <cell r="D1470" t="str">
            <v>m3</v>
          </cell>
          <cell r="E1470">
            <v>48.41</v>
          </cell>
        </row>
        <row r="1471">
          <cell r="A1471" t="str">
            <v>SC017984</v>
          </cell>
          <cell r="B1471" t="str">
            <v>SC05200051/</v>
          </cell>
          <cell r="C1471" t="str">
            <v>Apicoamento manual de concreto, em superficies horizontais (pisos), inclusive correcao de falhas.</v>
          </cell>
          <cell r="D1471" t="str">
            <v>m2</v>
          </cell>
          <cell r="E1471">
            <v>1.22</v>
          </cell>
        </row>
        <row r="1472">
          <cell r="A1472" t="str">
            <v>SC017983</v>
          </cell>
          <cell r="B1472" t="str">
            <v>SC05200101/</v>
          </cell>
          <cell r="C1472" t="str">
            <v>Apicoamento manual de concreto, em superficies horizontais (tetos), inclusive correcao de falhas.</v>
          </cell>
          <cell r="D1472" t="str">
            <v>m2</v>
          </cell>
          <cell r="E1472">
            <v>3.64</v>
          </cell>
        </row>
        <row r="1473">
          <cell r="A1473" t="str">
            <v>SC017985</v>
          </cell>
          <cell r="B1473" t="str">
            <v>SC05200151/</v>
          </cell>
          <cell r="C1473" t="str">
            <v>Apicoamento manual de concreto, em superficies verticais, inclusive correcao de falhas.</v>
          </cell>
          <cell r="D1473" t="str">
            <v>m2</v>
          </cell>
          <cell r="E1473">
            <v>1.94</v>
          </cell>
        </row>
        <row r="1474">
          <cell r="A1474" t="str">
            <v>SC000208</v>
          </cell>
          <cell r="B1474" t="str">
            <v>SC05200200/</v>
          </cell>
          <cell r="C1474" t="str">
            <v>Furacao de concreto, a ponteiro, tendo o furo de (5x5x7)cm.</v>
          </cell>
          <cell r="D1474" t="str">
            <v>un</v>
          </cell>
          <cell r="E1474">
            <v>9.68</v>
          </cell>
        </row>
        <row r="1475">
          <cell r="A1475" t="str">
            <v>SC002247</v>
          </cell>
          <cell r="B1475" t="str">
            <v>SC05200250/</v>
          </cell>
          <cell r="C1475" t="str">
            <v>Furacao de concreto, a ponteiro, tendo o furo (10x10x15)cm.</v>
          </cell>
          <cell r="D1475" t="str">
            <v>un</v>
          </cell>
          <cell r="E1475">
            <v>21.78</v>
          </cell>
        </row>
        <row r="1476">
          <cell r="A1476" t="str">
            <v>SC001969</v>
          </cell>
          <cell r="B1476" t="str">
            <v>SC05200300/</v>
          </cell>
          <cell r="C1476" t="str">
            <v>Perfuracao de concreto com perfuratriz pneumatica.</v>
          </cell>
          <cell r="D1476" t="str">
            <v>m</v>
          </cell>
          <cell r="E1476">
            <v>31.32</v>
          </cell>
        </row>
        <row r="1477">
          <cell r="A1477" t="str">
            <v>SC010413</v>
          </cell>
          <cell r="B1477" t="str">
            <v>SC10050050/</v>
          </cell>
          <cell r="C1477" t="str">
            <v>Ajudante de montador eletromecanico (inclusive encargos sociais).</v>
          </cell>
          <cell r="D1477" t="str">
            <v>h</v>
          </cell>
          <cell r="E1477">
            <v>5.35</v>
          </cell>
        </row>
        <row r="1478">
          <cell r="A1478" t="str">
            <v>SC008309</v>
          </cell>
          <cell r="B1478" t="str">
            <v>SC10050100/</v>
          </cell>
          <cell r="C1478" t="str">
            <v>Ajundante de refrigeracao (inclusive encargos sociais).</v>
          </cell>
          <cell r="D1478" t="str">
            <v>h</v>
          </cell>
          <cell r="E1478">
            <v>3.94</v>
          </cell>
        </row>
        <row r="1479">
          <cell r="A1479" t="str">
            <v>SC006693</v>
          </cell>
          <cell r="B1479" t="str">
            <v>SC10050150/</v>
          </cell>
          <cell r="C1479" t="str">
            <v>Arboricultor (inclusive encargos sociais).</v>
          </cell>
          <cell r="D1479" t="str">
            <v>h</v>
          </cell>
          <cell r="E1479">
            <v>3.8</v>
          </cell>
        </row>
        <row r="1480">
          <cell r="A1480" t="str">
            <v>SC000301</v>
          </cell>
          <cell r="B1480" t="str">
            <v>SC10050200/</v>
          </cell>
          <cell r="C1480" t="str">
            <v>Armador de construcao civil (inclusive encargos sociais).</v>
          </cell>
          <cell r="D1480" t="str">
            <v>h</v>
          </cell>
          <cell r="E1480">
            <v>6.77</v>
          </cell>
        </row>
        <row r="1481">
          <cell r="A1481" t="str">
            <v>SC000294</v>
          </cell>
          <cell r="B1481" t="str">
            <v>SC10050250/</v>
          </cell>
          <cell r="C1481" t="str">
            <v>Bombeiro hidraulico (inclusive encargos sociais).</v>
          </cell>
          <cell r="D1481" t="str">
            <v>h</v>
          </cell>
          <cell r="E1481">
            <v>7.29</v>
          </cell>
        </row>
        <row r="1482">
          <cell r="A1482" t="str">
            <v>SC000324</v>
          </cell>
          <cell r="B1482" t="str">
            <v>SC10050300/</v>
          </cell>
          <cell r="C1482" t="str">
            <v>Calceteiro (inclusive encargos sociais).</v>
          </cell>
          <cell r="D1482" t="str">
            <v>h</v>
          </cell>
          <cell r="E1482">
            <v>6.77</v>
          </cell>
        </row>
        <row r="1483">
          <cell r="A1483" t="str">
            <v>SC000293</v>
          </cell>
          <cell r="B1483" t="str">
            <v>SC10050350/</v>
          </cell>
          <cell r="C1483" t="str">
            <v>Carpinteiro de forma (inclusive encargos sociais).</v>
          </cell>
          <cell r="D1483" t="str">
            <v>h</v>
          </cell>
          <cell r="E1483">
            <v>6.77</v>
          </cell>
        </row>
        <row r="1484">
          <cell r="A1484" t="str">
            <v>SC000295</v>
          </cell>
          <cell r="B1484" t="str">
            <v>SC10050400/</v>
          </cell>
          <cell r="C1484" t="str">
            <v>Carpinteiro de esquadrias (inclusive encargos sociais).</v>
          </cell>
          <cell r="D1484" t="str">
            <v>h</v>
          </cell>
          <cell r="E1484">
            <v>7.29</v>
          </cell>
        </row>
        <row r="1485">
          <cell r="A1485" t="str">
            <v>SC000296</v>
          </cell>
          <cell r="B1485" t="str">
            <v>SC10050450/</v>
          </cell>
          <cell r="C1485" t="str">
            <v>Eletricista (inclusive encargos sociais).</v>
          </cell>
          <cell r="D1485" t="str">
            <v>h</v>
          </cell>
          <cell r="E1485">
            <v>7.29</v>
          </cell>
        </row>
        <row r="1486">
          <cell r="A1486" t="str">
            <v>SC008311</v>
          </cell>
          <cell r="B1486" t="str">
            <v>SC10050500/</v>
          </cell>
          <cell r="C1486" t="str">
            <v>Eletricista de refrigeracao (inclusive encargos sociais).</v>
          </cell>
          <cell r="D1486" t="str">
            <v>h</v>
          </cell>
          <cell r="E1486">
            <v>5.18</v>
          </cell>
        </row>
        <row r="1487">
          <cell r="A1487" t="str">
            <v>SC000291</v>
          </cell>
          <cell r="B1487" t="str">
            <v>SC10050550/</v>
          </cell>
          <cell r="C1487" t="str">
            <v>Estucador (inclusive encargos sociais).</v>
          </cell>
          <cell r="D1487" t="str">
            <v>h</v>
          </cell>
          <cell r="E1487">
            <v>6.77</v>
          </cell>
        </row>
        <row r="1488">
          <cell r="A1488" t="str">
            <v>SC000288</v>
          </cell>
          <cell r="B1488" t="str">
            <v>SC10050600/</v>
          </cell>
          <cell r="C1488" t="str">
            <v>Gesseiro (inclusive encargos sociais).</v>
          </cell>
          <cell r="D1488" t="str">
            <v>h</v>
          </cell>
          <cell r="E1488">
            <v>6.77</v>
          </cell>
        </row>
        <row r="1489">
          <cell r="A1489" t="str">
            <v>SC006317</v>
          </cell>
          <cell r="B1489" t="str">
            <v>SC10050650/</v>
          </cell>
          <cell r="C1489" t="str">
            <v>Hortelao (inclusive encargos sociais).</v>
          </cell>
          <cell r="D1489" t="str">
            <v>h</v>
          </cell>
          <cell r="E1489">
            <v>6.79</v>
          </cell>
        </row>
        <row r="1490">
          <cell r="A1490" t="str">
            <v>SC000303</v>
          </cell>
          <cell r="B1490" t="str">
            <v>SC10050700/</v>
          </cell>
          <cell r="C1490" t="str">
            <v>Jardineiro (inclusive encargos sociais).</v>
          </cell>
          <cell r="D1490" t="str">
            <v>h</v>
          </cell>
          <cell r="E1490">
            <v>6.79</v>
          </cell>
        </row>
        <row r="1491">
          <cell r="A1491" t="str">
            <v>SC000289</v>
          </cell>
          <cell r="B1491" t="str">
            <v>SC10050750/</v>
          </cell>
          <cell r="C1491" t="str">
            <v>Ladrilheiro (inclusive encargos sociais).</v>
          </cell>
          <cell r="D1491" t="str">
            <v>h</v>
          </cell>
          <cell r="E1491">
            <v>7.29</v>
          </cell>
        </row>
        <row r="1492">
          <cell r="A1492" t="str">
            <v>SC000285</v>
          </cell>
          <cell r="B1492" t="str">
            <v>SC10050800/</v>
          </cell>
          <cell r="C1492" t="str">
            <v>Marceneiro (inclusive encargos sociais).</v>
          </cell>
          <cell r="D1492" t="str">
            <v>h</v>
          </cell>
          <cell r="E1492">
            <v>7.29</v>
          </cell>
        </row>
        <row r="1493">
          <cell r="A1493" t="str">
            <v>SC010612</v>
          </cell>
          <cell r="B1493" t="str">
            <v>SC10050850/</v>
          </cell>
          <cell r="C1493" t="str">
            <v>Marroeiro (inclusive encargos sociais).</v>
          </cell>
          <cell r="D1493" t="str">
            <v>h</v>
          </cell>
          <cell r="E1493">
            <v>6.77</v>
          </cell>
        </row>
        <row r="1494">
          <cell r="A1494" t="str">
            <v>SC000302</v>
          </cell>
          <cell r="B1494" t="str">
            <v>SC10050900/</v>
          </cell>
          <cell r="C1494" t="str">
            <v>Marteleteiro (inclusive encargos sociais).</v>
          </cell>
          <cell r="D1494" t="str">
            <v>h</v>
          </cell>
          <cell r="E1494">
            <v>6.77</v>
          </cell>
        </row>
        <row r="1495">
          <cell r="A1495" t="str">
            <v>SC008312</v>
          </cell>
          <cell r="B1495" t="str">
            <v>SC10050950/</v>
          </cell>
          <cell r="C1495" t="str">
            <v>Mecanico de hidraulica (inclusive encargos sociais).</v>
          </cell>
          <cell r="D1495" t="str">
            <v>h</v>
          </cell>
          <cell r="E1495">
            <v>7.09</v>
          </cell>
        </row>
        <row r="1496">
          <cell r="A1496" t="str">
            <v>SC008313</v>
          </cell>
          <cell r="B1496" t="str">
            <v>SC10051000/</v>
          </cell>
          <cell r="C1496" t="str">
            <v>Mecanico de refrigeracao (inclusive encargos sociais).</v>
          </cell>
          <cell r="D1496" t="str">
            <v>h</v>
          </cell>
          <cell r="E1496">
            <v>6.3</v>
          </cell>
        </row>
        <row r="1497">
          <cell r="A1497" t="str">
            <v>SC010302</v>
          </cell>
          <cell r="B1497" t="str">
            <v>SC10051050/</v>
          </cell>
          <cell r="C1497" t="str">
            <v>Museologo restaurador (inclusive encargos sociais).</v>
          </cell>
          <cell r="D1497" t="str">
            <v>h</v>
          </cell>
          <cell r="E1497">
            <v>24.28</v>
          </cell>
        </row>
        <row r="1498">
          <cell r="A1498" t="str">
            <v>SC000304</v>
          </cell>
          <cell r="B1498" t="str">
            <v>SC10051100/</v>
          </cell>
          <cell r="C1498" t="str">
            <v>Operador de maquinas em construcao civil (inclusive encargos sociais).</v>
          </cell>
          <cell r="D1498" t="str">
            <v>h</v>
          </cell>
          <cell r="E1498">
            <v>7.33</v>
          </cell>
        </row>
        <row r="1499">
          <cell r="A1499" t="str">
            <v>SC008310</v>
          </cell>
          <cell r="B1499" t="str">
            <v>SC10051150/</v>
          </cell>
          <cell r="C1499" t="str">
            <v>Operador de refrigeracao (inclusive encargos sociais).</v>
          </cell>
          <cell r="D1499" t="str">
            <v>h</v>
          </cell>
          <cell r="E1499">
            <v>4.3600000000000003</v>
          </cell>
        </row>
        <row r="1500">
          <cell r="A1500" t="str">
            <v>SC000292</v>
          </cell>
          <cell r="B1500" t="str">
            <v>SC10051200/</v>
          </cell>
          <cell r="C1500" t="str">
            <v>Pedreiro (inclusive encargos sociais).</v>
          </cell>
          <cell r="D1500" t="str">
            <v>h</v>
          </cell>
          <cell r="E1500">
            <v>6.77</v>
          </cell>
        </row>
        <row r="1501">
          <cell r="A1501" t="str">
            <v>SC000287</v>
          </cell>
          <cell r="B1501" t="str">
            <v>SC10051250/</v>
          </cell>
          <cell r="C1501" t="str">
            <v>Pintor (inclusive encargos sociais).</v>
          </cell>
          <cell r="D1501" t="str">
            <v>h</v>
          </cell>
          <cell r="E1501">
            <v>6.77</v>
          </cell>
        </row>
        <row r="1502">
          <cell r="A1502" t="str">
            <v>SC000297</v>
          </cell>
          <cell r="B1502" t="str">
            <v>SC10051300/</v>
          </cell>
          <cell r="C1502" t="str">
            <v>Pintor de letras (inclusive encargos sociais).</v>
          </cell>
          <cell r="D1502" t="str">
            <v>h</v>
          </cell>
          <cell r="E1502">
            <v>6.77</v>
          </cell>
        </row>
        <row r="1503">
          <cell r="A1503" t="str">
            <v>SC002495</v>
          </cell>
          <cell r="B1503" t="str">
            <v>SC10051350/</v>
          </cell>
          <cell r="C1503" t="str">
            <v>Rastilheiro (inclusive encargos sociais).</v>
          </cell>
          <cell r="D1503" t="str">
            <v>h</v>
          </cell>
          <cell r="E1503">
            <v>6.77</v>
          </cell>
        </row>
        <row r="1504">
          <cell r="A1504" t="str">
            <v>SC000286</v>
          </cell>
          <cell r="B1504" t="str">
            <v>SC10051400/</v>
          </cell>
          <cell r="C1504" t="str">
            <v>Serralheiro (inclusive encargos sociais).</v>
          </cell>
          <cell r="D1504" t="str">
            <v>h</v>
          </cell>
          <cell r="E1504">
            <v>6.77</v>
          </cell>
        </row>
        <row r="1505">
          <cell r="A1505" t="str">
            <v>SC000298</v>
          </cell>
          <cell r="B1505" t="str">
            <v>SC10051450/</v>
          </cell>
          <cell r="C1505" t="str">
            <v>Servente (inclusive encargos sociais).</v>
          </cell>
          <cell r="D1505" t="str">
            <v>h</v>
          </cell>
          <cell r="E1505">
            <v>4.84</v>
          </cell>
        </row>
        <row r="1506">
          <cell r="A1506" t="str">
            <v>SC000300</v>
          </cell>
          <cell r="B1506" t="str">
            <v>SC10051500/</v>
          </cell>
          <cell r="C1506" t="str">
            <v>Soldador em construcao civil (inclusive encargos sociais).</v>
          </cell>
          <cell r="D1506" t="str">
            <v>h</v>
          </cell>
          <cell r="E1506">
            <v>6.94</v>
          </cell>
        </row>
        <row r="1507">
          <cell r="A1507" t="str">
            <v>SC004345</v>
          </cell>
          <cell r="B1507" t="str">
            <v>SC10100050/</v>
          </cell>
          <cell r="C1507" t="str">
            <v>Operador de trafego, nivel ajudante, com todo o seu EPI, colete, capa, bone, apito, (inclusive encargos sociais).</v>
          </cell>
          <cell r="D1507" t="str">
            <v>h</v>
          </cell>
          <cell r="E1507">
            <v>7.08</v>
          </cell>
        </row>
        <row r="1508">
          <cell r="A1508" t="str">
            <v>SC004344</v>
          </cell>
          <cell r="B1508" t="str">
            <v>SC10100100/</v>
          </cell>
          <cell r="C1508" t="str">
            <v>Operador de trafego, nivel junior, com todo o seu EPI, colete, capa, bone, apito, (inclusive encargos sociais).</v>
          </cell>
          <cell r="D1508" t="str">
            <v>h</v>
          </cell>
          <cell r="E1508">
            <v>10.1</v>
          </cell>
        </row>
        <row r="1509">
          <cell r="A1509" t="str">
            <v>SC004343</v>
          </cell>
          <cell r="B1509" t="str">
            <v>SC10100150/</v>
          </cell>
          <cell r="C1509" t="str">
            <v>Operador de trafego, nivel senior, com todo o seu EPI, colete, capa, bone, apito, (inclusive encargos sociais).</v>
          </cell>
          <cell r="D1509" t="str">
            <v>h</v>
          </cell>
          <cell r="E1509">
            <v>18.28</v>
          </cell>
        </row>
        <row r="1510">
          <cell r="A1510" t="str">
            <v>SC017837</v>
          </cell>
          <cell r="B1510" t="str">
            <v>SC15050050/</v>
          </cell>
          <cell r="C1510" t="str">
            <v>Agua comercial.  Fornecimento, exclusive transporte.</v>
          </cell>
          <cell r="D1510" t="str">
            <v>m3</v>
          </cell>
          <cell r="E1510">
            <v>3.6</v>
          </cell>
        </row>
        <row r="1511">
          <cell r="A1511" t="str">
            <v>SC017947</v>
          </cell>
          <cell r="B1511" t="str">
            <v>SC15050100/</v>
          </cell>
          <cell r="C1511" t="str">
            <v>Aditivo de reciclagem para mistura asfaltica a quente AR-5.</v>
          </cell>
          <cell r="D1511" t="str">
            <v>t</v>
          </cell>
          <cell r="E1511">
            <v>1960.67</v>
          </cell>
        </row>
        <row r="1512">
          <cell r="A1512" t="str">
            <v>SC008992</v>
          </cell>
          <cell r="B1512" t="str">
            <v>SC15050150/</v>
          </cell>
          <cell r="C1512" t="str">
            <v>Areia grossa lavada.  Fornecimento.</v>
          </cell>
          <cell r="D1512" t="str">
            <v>m3</v>
          </cell>
          <cell r="E1512">
            <v>21.25</v>
          </cell>
        </row>
        <row r="1513">
          <cell r="A1513" t="str">
            <v>SC017946</v>
          </cell>
          <cell r="B1513" t="str">
            <v>SC15050200/</v>
          </cell>
          <cell r="C1513" t="str">
            <v>Asfalto diluido tipo cura rapida CR-250.</v>
          </cell>
          <cell r="D1513" t="str">
            <v>t</v>
          </cell>
          <cell r="E1513">
            <v>1240.56</v>
          </cell>
        </row>
        <row r="1514">
          <cell r="A1514" t="str">
            <v>SC008993</v>
          </cell>
          <cell r="B1514" t="str">
            <v>SC15050250/</v>
          </cell>
          <cell r="C1514" t="str">
            <v>Cimento Portland, tipo 320, saco de 50Kg.  Fornecimento.</v>
          </cell>
          <cell r="D1514" t="str">
            <v>Kg</v>
          </cell>
          <cell r="E1514">
            <v>0.32</v>
          </cell>
        </row>
        <row r="1515">
          <cell r="A1515" t="str">
            <v>SC017945</v>
          </cell>
          <cell r="B1515" t="str">
            <v>SC15050300/</v>
          </cell>
          <cell r="C1515" t="str">
            <v>Emulsao asfaltica cationica, tipo ruptura media - RM-1C.</v>
          </cell>
          <cell r="D1515" t="str">
            <v>t</v>
          </cell>
          <cell r="E1515">
            <v>1030</v>
          </cell>
        </row>
        <row r="1516">
          <cell r="A1516" t="str">
            <v>SC017970</v>
          </cell>
          <cell r="B1516" t="str">
            <v>SC15050350/</v>
          </cell>
          <cell r="C1516" t="str">
            <v>Oleo combustivel B1.  Fornecimento.</v>
          </cell>
          <cell r="D1516" t="str">
            <v>Kg</v>
          </cell>
          <cell r="E1516">
            <v>0.98</v>
          </cell>
        </row>
        <row r="1517">
          <cell r="A1517" t="str">
            <v>SC001561</v>
          </cell>
          <cell r="B1517" t="str">
            <v>SC15050400/</v>
          </cell>
          <cell r="C1517" t="str">
            <v>Po-de-pedra, inclusive transporte ate 20km.  Fornecimento.</v>
          </cell>
          <cell r="D1517" t="str">
            <v>m3</v>
          </cell>
          <cell r="E1517">
            <v>21.88</v>
          </cell>
        </row>
        <row r="1518">
          <cell r="A1518" t="str">
            <v>SC008994</v>
          </cell>
          <cell r="B1518" t="str">
            <v>SC15050450/</v>
          </cell>
          <cell r="C1518" t="str">
            <v>Pedra britada no 1 e 2.  Fornecimento.</v>
          </cell>
          <cell r="D1518" t="str">
            <v>m3</v>
          </cell>
          <cell r="E1518">
            <v>29.45</v>
          </cell>
        </row>
        <row r="1519">
          <cell r="A1519" t="str">
            <v>SC004814</v>
          </cell>
          <cell r="B1519" t="str">
            <v>SC15050500/</v>
          </cell>
          <cell r="C1519" t="str">
            <v>Pedra britada no 3, inclusive transporte ate 20Km.  Fornecimento.</v>
          </cell>
          <cell r="D1519" t="str">
            <v>m3</v>
          </cell>
          <cell r="E1519">
            <v>31.13</v>
          </cell>
        </row>
        <row r="1520">
          <cell r="A1520" t="str">
            <v>SC004799</v>
          </cell>
          <cell r="B1520" t="str">
            <v>SC15050550/</v>
          </cell>
          <cell r="C1520" t="str">
            <v>Saibro, inclusive transporte ate 20Km.  Fornecimento.</v>
          </cell>
          <cell r="D1520" t="str">
            <v>m3</v>
          </cell>
          <cell r="E1520">
            <v>22.5</v>
          </cell>
        </row>
        <row r="1521">
          <cell r="A1521" t="str">
            <v>SE000025</v>
          </cell>
          <cell r="B1521" t="str">
            <v>SE20100153/</v>
          </cell>
          <cell r="C1521" t="str">
            <v>Levantamento topografico, planialtimetrico e cadastral, executado de acordo com as especificacoes da Prefeitura da Cidade do Rio de Janeiro, em terreno de orografia acidentada, vegetacao rala e edificacao leve, com area de 4 a 10 ha (escala 1:500).</v>
          </cell>
          <cell r="D1521" t="str">
            <v>ha</v>
          </cell>
          <cell r="E1521">
            <v>1511.75</v>
          </cell>
        </row>
        <row r="1522">
          <cell r="A1522" t="str">
            <v>SE018006</v>
          </cell>
          <cell r="B1522" t="str">
            <v>SE20100156A</v>
          </cell>
          <cell r="C1522" t="str">
            <v>Levantamento topografico, planialtimetrico e cadastral, executado de acordo com as especificacoes da Prefeitura da Cidade do Rio de Janeiro, em terreno de orografia acidentada, vegetacao rala (incluindo seus dados dendometricos) e edificacao leve, com are</v>
          </cell>
          <cell r="D1522" t="str">
            <v>ha</v>
          </cell>
          <cell r="E1522">
            <v>2441.52</v>
          </cell>
        </row>
        <row r="1523">
          <cell r="A1523" t="str">
            <v>SE003996</v>
          </cell>
          <cell r="B1523" t="str">
            <v>SE20100200/</v>
          </cell>
          <cell r="C1523" t="str">
            <v>Levantamento topografico, planialtimetrico e cadastral, executado de acordo com as especificacoes da Prefeitura da Cidade do Rio de Janeiro, em terreno de orografia  acidentada, vegetacao rala e edificacao media, com area de ate 4 ha (escala 1:500).</v>
          </cell>
          <cell r="D1523" t="str">
            <v>ha</v>
          </cell>
          <cell r="E1523">
            <v>1893.39</v>
          </cell>
        </row>
        <row r="1524">
          <cell r="A1524" t="str">
            <v>SE003986</v>
          </cell>
          <cell r="B1524" t="str">
            <v>SE20100250/</v>
          </cell>
          <cell r="C1524" t="str">
            <v>Levantamento topografico, planialtimetrico e cadastral, executado de acordo com as especificacoes da Prefeitura da Cidade do Rio de Janeiro, em terreno de orografia acidentada, vegetacao rala e edificacao densa, com area de ate 4 ha (escala 1:500).</v>
          </cell>
          <cell r="D1524" t="str">
            <v>ha</v>
          </cell>
          <cell r="E1524">
            <v>2479.44</v>
          </cell>
        </row>
        <row r="1525">
          <cell r="A1525" t="str">
            <v>SE000024</v>
          </cell>
          <cell r="B1525" t="str">
            <v>SE20100253/</v>
          </cell>
          <cell r="C1525" t="str">
            <v>Levantamento topografico, planialtimetrico e cadastral, executado de acordo com as especificacoes da Prefeitura da Cidade do Rio de Janeiro, em terreno de orografia acidentada, vegetacao rala e edificacao densa, com area de 4 a 10 ha (escala 1:500).</v>
          </cell>
          <cell r="D1525" t="str">
            <v>ha</v>
          </cell>
          <cell r="E1525">
            <v>2325.77</v>
          </cell>
        </row>
        <row r="1526">
          <cell r="A1526" t="str">
            <v>SE018005</v>
          </cell>
          <cell r="B1526" t="str">
            <v>SE20100256A</v>
          </cell>
          <cell r="C1526" t="str">
            <v>Levantamento topografico, planialtimetrico e cadastral, executado de acordo com as especificacoes da Prefeitura da Cidade do Rio de Janeiro, em terreno de orografia acidentada, vegetacao rala (incluindo seus dados dendometricos) e edificacao densa, com ar</v>
          </cell>
          <cell r="D1526" t="str">
            <v>ha</v>
          </cell>
          <cell r="E1526">
            <v>3492.04</v>
          </cell>
        </row>
        <row r="1527">
          <cell r="A1527" t="str">
            <v>SE003998</v>
          </cell>
          <cell r="B1527" t="str">
            <v>SE20100300/</v>
          </cell>
          <cell r="C1527" t="str">
            <v>Levantamento topografico, planialtimetrico e cadastral, executado de acordo com as especificacoes da Prefeitura da Cidade do Rio de Janeiro, em terreno de orografia  acidentada, vegetacao densa e edificacao leve, com area de ate 4 ha (escala 1:500).</v>
          </cell>
          <cell r="D1527" t="str">
            <v>ha</v>
          </cell>
          <cell r="E1527">
            <v>2682.31</v>
          </cell>
        </row>
        <row r="1528">
          <cell r="A1528" t="str">
            <v>SE004003</v>
          </cell>
          <cell r="B1528" t="str">
            <v>SE20100303/</v>
          </cell>
          <cell r="C1528" t="str">
            <v>Levantamento topografico, planialtimetrico e cadastral, executado de acordo com as especificacoes da Prefeitura da Cidade do Rio de Janeiro, em terreno de orografia acidentada, vegetacao densa e edificacao leve, com area de 4 a 10 ha (escala 1:500).</v>
          </cell>
          <cell r="D1528" t="str">
            <v>ha</v>
          </cell>
          <cell r="E1528">
            <v>2516.06</v>
          </cell>
        </row>
        <row r="1529">
          <cell r="A1529" t="str">
            <v>SE018004</v>
          </cell>
          <cell r="B1529" t="str">
            <v>SE20100306A</v>
          </cell>
          <cell r="C1529" t="str">
            <v>Levantamento topografico, planialtimetrico e cadastral, executado de acordo com as especificacoes da Prefeitura da Cidade do Rio de Janeiro, em terreno de orografia acidentada, vegetacao densa (incluindo seus dados dendometricos) e edificacao leve, com ar</v>
          </cell>
          <cell r="D1529" t="str">
            <v>ha</v>
          </cell>
          <cell r="E1529">
            <v>3374.39</v>
          </cell>
        </row>
        <row r="1530">
          <cell r="A1530" t="str">
            <v>SE003985</v>
          </cell>
          <cell r="B1530" t="str">
            <v>SE20100350/</v>
          </cell>
          <cell r="C1530" t="str">
            <v>Levantamento topografico, planialtimetrico e cadastral, executado de acordo com as especificacoes da Prefeitura da Cidade do Rio de Janeiro, em terreno de orografia acidentada, vegetacao densa e edificacao media, com area de ate 4 ha (escala 1:500).</v>
          </cell>
          <cell r="D1530" t="str">
            <v>ha</v>
          </cell>
          <cell r="E1530">
            <v>3155.66</v>
          </cell>
        </row>
        <row r="1531">
          <cell r="A1531" t="str">
            <v>SE003990</v>
          </cell>
          <cell r="B1531" t="str">
            <v>SE20100400/</v>
          </cell>
          <cell r="C1531" t="str">
            <v>Levantamento topografico, planialtimetrico e cadastral, executado de acordo com as especificacoes da Prefeitura da Cidade do Rio de Janeiro, em terreno de orografia nao acidentada, vegetacao rala e edificacao leve, com area de ate 4 ha (escala 1:500).</v>
          </cell>
          <cell r="D1531" t="str">
            <v>ha</v>
          </cell>
          <cell r="E1531">
            <v>1127.02</v>
          </cell>
        </row>
        <row r="1532">
          <cell r="A1532" t="str">
            <v>SE000027</v>
          </cell>
          <cell r="B1532" t="str">
            <v>SE20100403/</v>
          </cell>
          <cell r="C1532" t="str">
            <v>Levantamento topografico, planialtimetrico e cadastral, executado de acordo com as especificacoes da Prefeitura da Cidade do Rio de Janeiro, em terreno de orografia nao acidentada, vegetacao rala e edificacao leve, com area de 4 a 10 ha (escala 1:500).</v>
          </cell>
          <cell r="D1532" t="str">
            <v>ha</v>
          </cell>
          <cell r="E1532">
            <v>1057.17</v>
          </cell>
        </row>
        <row r="1533">
          <cell r="A1533" t="str">
            <v>SE018003</v>
          </cell>
          <cell r="B1533" t="str">
            <v>SE20100406A</v>
          </cell>
          <cell r="C1533" t="str">
            <v>Levantamento topografico, planialtimetrico e cadastral, executado de acordo com as especificacoes da Prefeitura da Cidade do Rio de Janeiro, em terreno de orografia nao acidentada, vegetacao rala (incluindo seus dados dendometricos) e edificacao leve, com</v>
          </cell>
          <cell r="D1533" t="str">
            <v>ha</v>
          </cell>
          <cell r="E1533">
            <v>1689.74</v>
          </cell>
        </row>
        <row r="1534">
          <cell r="A1534" t="str">
            <v>SE003994</v>
          </cell>
          <cell r="B1534" t="str">
            <v>SE20100450/</v>
          </cell>
          <cell r="C1534" t="str">
            <v>Levantamento topografico, planialtimetrico e cadastral, executado de acordo com as especificacoes da Prefeitura da Cidade do Rio de Janeiro, em terreno de orografia nao acidentada, vegetacao rala e edificacao media, com area de ate 4 ha (escala 1:500).</v>
          </cell>
          <cell r="D1534" t="str">
            <v>ha</v>
          </cell>
          <cell r="E1534">
            <v>1329.88</v>
          </cell>
        </row>
        <row r="1535">
          <cell r="A1535" t="str">
            <v>SE004001</v>
          </cell>
          <cell r="B1535" t="str">
            <v>SE20100453/</v>
          </cell>
          <cell r="C1535" t="str">
            <v>Levantamento topografico, planialtimetrico e cadastral, executado de acordo com as especificacoes da Prefeitura da Cidade do Rio de Janeiro, em terreno de orografia nao acidentada, vegetacao rala e edificacao media, com area de 4 a 10 ha (escala 1:500).</v>
          </cell>
          <cell r="D1535" t="str">
            <v>ha</v>
          </cell>
          <cell r="E1535">
            <v>1247.46</v>
          </cell>
        </row>
        <row r="1536">
          <cell r="A1536" t="str">
            <v>SE018002</v>
          </cell>
          <cell r="B1536" t="str">
            <v>SE20100456A</v>
          </cell>
          <cell r="C1536" t="str">
            <v>Levantamento topografico, planialtimetrico e cadastral, executado de acordo com as especificacoes da Prefeitura da Cidade do Rio de Janeiro, em terreno de orografia nao acidentada, vegetacao rala (incluindo seus dados dendometricos) e edificacao media, co</v>
          </cell>
          <cell r="D1536" t="str">
            <v>ha</v>
          </cell>
          <cell r="E1536">
            <v>2100.94</v>
          </cell>
        </row>
        <row r="1537">
          <cell r="A1537" t="str">
            <v>SE003988</v>
          </cell>
          <cell r="B1537" t="str">
            <v>SE20100500/</v>
          </cell>
          <cell r="C1537" t="str">
            <v>Levantamento topografico, planialtimetrico e cadastral, executado de acordo com as especificacoes da Prefeitura da Cidade do Rio de Janeiro, em terreno de orografia nao acidentada, vegetacao rala e edificacao densa, com area ate 4 ha (escala 1:500).</v>
          </cell>
          <cell r="D1537" t="str">
            <v>ha</v>
          </cell>
          <cell r="E1537">
            <v>1735.61</v>
          </cell>
        </row>
        <row r="1538">
          <cell r="A1538" t="str">
            <v>SE000026</v>
          </cell>
          <cell r="B1538" t="str">
            <v>SE20100503/</v>
          </cell>
          <cell r="C1538" t="str">
            <v>Levantamento topografico, planialtimetrico e cadastral, executado de acordo com as especificacoes da Prefeitura da Cidade do Rio de Janeiro, em terreno de orografia nao acidentada, vegetacao rala e edificacao densa, com area de 4 a 10 ha (escala 1:500).</v>
          </cell>
          <cell r="D1538" t="str">
            <v>ha</v>
          </cell>
          <cell r="E1538">
            <v>1628.04</v>
          </cell>
        </row>
        <row r="1539">
          <cell r="A1539" t="str">
            <v>SE018007</v>
          </cell>
          <cell r="B1539" t="str">
            <v>SE20100506A</v>
          </cell>
          <cell r="C1539" t="str">
            <v>Levantamento topografico, planialtimetrico e cadastral, executado de acordo com as especificacoes da Prefeitura da Cidade do Rio de Janeiro, em terreno de orografia nao acidentada, vegetacao rala (incluindo seus dados dendometricos) e edificacao densa, co</v>
          </cell>
          <cell r="D1539" t="str">
            <v>ha</v>
          </cell>
          <cell r="E1539">
            <v>2441.52</v>
          </cell>
        </row>
        <row r="1540">
          <cell r="A1540" t="str">
            <v>SE003995</v>
          </cell>
          <cell r="B1540" t="str">
            <v>SE20100550/</v>
          </cell>
          <cell r="C1540" t="str">
            <v>Levantamento topografico, planialtimetrico e cadastral, executado de acordo com as especificacoes da Prefeitura da Cidade do Rio de Janeiro, em terreno de orografia nao acidentada, vegetacao densa e edificacao leve, com area ate 4 ha (escala 1:500).</v>
          </cell>
          <cell r="D1540" t="str">
            <v>ha</v>
          </cell>
          <cell r="E1540">
            <v>1882.12</v>
          </cell>
        </row>
        <row r="1541">
          <cell r="A1541" t="str">
            <v>SE004002</v>
          </cell>
          <cell r="B1541" t="str">
            <v>SE20100553/</v>
          </cell>
          <cell r="C1541" t="str">
            <v>Levantamento topografico, planialtimetrico e cadastral, executado de acordo com as especificacoes da Prefeitura da Cidade do Rio de Janeiro, em terreno de orografia nao acidentada, vegetacao densa e edificacao leve, com area de 4 a 10 ha (escala 1:500).</v>
          </cell>
          <cell r="D1541" t="str">
            <v>ha</v>
          </cell>
          <cell r="E1541">
            <v>1765.47</v>
          </cell>
        </row>
        <row r="1542">
          <cell r="A1542" t="str">
            <v>SE018008</v>
          </cell>
          <cell r="B1542" t="str">
            <v>SE20100556A</v>
          </cell>
          <cell r="C1542" t="str">
            <v>Levantamento topografico, planialtimetrico e cadastral, executado de acordo com as especificacoes da Prefeitura da Cidade do Rio de Janeiro, em terreno de orografia nao acidentada, vegetacao densa (incluindo seus dados dendometricos) e edificacao leve, co</v>
          </cell>
          <cell r="D1542" t="str">
            <v>ha</v>
          </cell>
          <cell r="E1542">
            <v>2796.61</v>
          </cell>
        </row>
        <row r="1543">
          <cell r="A1543" t="str">
            <v>SE003993</v>
          </cell>
          <cell r="B1543" t="str">
            <v>SE20100600/</v>
          </cell>
          <cell r="C1543" t="str">
            <v>Levantamento topografico, planialtimetrico e cadastral, executado de acordo com as especificacoes da Prefeitura da Cidade do Rio de Janeiro, em terreno de orografia nao acidentada, vegetacao densa e edificacao media, com area de ate 4 ha (escala 1:500).</v>
          </cell>
          <cell r="D1543" t="str">
            <v>ha</v>
          </cell>
          <cell r="E1543">
            <v>2208.96</v>
          </cell>
        </row>
        <row r="1544">
          <cell r="A1544" t="str">
            <v>SE003999</v>
          </cell>
          <cell r="B1544" t="str">
            <v>SE20100603/</v>
          </cell>
          <cell r="C1544" t="str">
            <v>Levantamento topografico, planialtimetrico e cadastral, executado de acordo com as especificacoes da Prefeitura da Cidade do Rio de Janeiro, em terreno de orografia nao acidentada, vegetacao densa e edificacao media, com area de 4 a 10 ha (escala 1:500).</v>
          </cell>
          <cell r="D1544" t="str">
            <v>ha</v>
          </cell>
          <cell r="E1544">
            <v>2072.0500000000002</v>
          </cell>
        </row>
        <row r="1545">
          <cell r="A1545" t="str">
            <v>SE018001</v>
          </cell>
          <cell r="B1545" t="str">
            <v>SE20100606A</v>
          </cell>
          <cell r="C1545" t="str">
            <v>Levantamento topografico, planialtimetrico e cadastral, executado de acordo com as especificacoes da Prefeitura da Cidade do Rio de Janeiro, em terreno de orografia nao acidentada, vegetacao densa (incluindo seus dados dendometricos) e edificacao media, c</v>
          </cell>
          <cell r="D1545" t="str">
            <v>ha</v>
          </cell>
          <cell r="E1545">
            <v>3027</v>
          </cell>
        </row>
        <row r="1546">
          <cell r="A1546" t="str">
            <v>SE009596</v>
          </cell>
          <cell r="B1546" t="str">
            <v>SE20100650A</v>
          </cell>
          <cell r="C1546" t="str">
            <v>Levantamento planialtimetrico, executado de acordo com as especificacoes da Prefeitura da Cidade do Rio de Janeiro, em terreno de orografia acidentada, vegetacao densa (incluindo seus dados dendometricos) e edificacao leve, com area de ate 5 ha (escala 1:</v>
          </cell>
          <cell r="D1546" t="str">
            <v>ha</v>
          </cell>
          <cell r="E1546">
            <v>4324.5200000000004</v>
          </cell>
        </row>
        <row r="1547">
          <cell r="A1547" t="str">
            <v>SE002056</v>
          </cell>
          <cell r="B1547" t="str">
            <v>SE20100700A</v>
          </cell>
          <cell r="C1547" t="str">
            <v>Levantamento topografico, planialtimetrico e cadastral para area entre 4 a 10 ha.</v>
          </cell>
          <cell r="D1547" t="str">
            <v>ha</v>
          </cell>
          <cell r="E1547">
            <v>1057.17</v>
          </cell>
        </row>
        <row r="1548">
          <cell r="A1548" t="str">
            <v>SE003973</v>
          </cell>
          <cell r="B1548" t="str">
            <v>SE20100750A</v>
          </cell>
          <cell r="C1548" t="str">
            <v>Levantamento topografico, planialtimetrico e cadastral para area de ate 4 ha, elaborado na escala 1:500.</v>
          </cell>
          <cell r="D1548" t="str">
            <v>ha</v>
          </cell>
          <cell r="E1548">
            <v>1127.02</v>
          </cell>
        </row>
        <row r="1549">
          <cell r="A1549" t="str">
            <v>SE004000</v>
          </cell>
          <cell r="B1549" t="str">
            <v>SE20100850/</v>
          </cell>
          <cell r="C1549" t="str">
            <v>Levantamento topografico, planialtimetrico e cadastral, executado de acordo com as especificacoes da Prefeitura da Cidade do Rio de Janeiro, em terreno de orografia acidentada, vegetacao rala e edificacao media, com area de 4 a 10 ha (escala 1:500).</v>
          </cell>
          <cell r="D1549" t="str">
            <v>ha</v>
          </cell>
          <cell r="E1549">
            <v>1776.05</v>
          </cell>
        </row>
        <row r="1550">
          <cell r="A1550" t="str">
            <v>SE000023</v>
          </cell>
          <cell r="B1550" t="str">
            <v>SE20101000/</v>
          </cell>
          <cell r="C1550" t="str">
            <v>Levantamento topografico, planialtimetrico e cadastral, executado de acordo com as especificacoes da Prefeitura da Cidade do Rio de Janeiro,em terreno de orografia acidentada, vegetacao densa e edificacao media, com area de 4 a 10 ha (escala 1:500).</v>
          </cell>
          <cell r="D1550" t="str">
            <v>ha</v>
          </cell>
          <cell r="E1550">
            <v>2960.08</v>
          </cell>
        </row>
        <row r="1551">
          <cell r="A1551" t="str">
            <v>SE003997</v>
          </cell>
          <cell r="B1551" t="str">
            <v>SE20101050A</v>
          </cell>
          <cell r="C1551" t="str">
            <v>Levantamento de secao transversal em terreno de orografia acidentada e vegetacao rala, considerando-se o nivel como equipamento.  Medido por metro linear de secao, incluindo-se o desenho em papel milimetrado vegetal na escala 1:200.</v>
          </cell>
          <cell r="D1551" t="str">
            <v>m</v>
          </cell>
          <cell r="E1551">
            <v>0.48</v>
          </cell>
        </row>
        <row r="1552">
          <cell r="A1552" t="str">
            <v>SE002099</v>
          </cell>
          <cell r="B1552" t="str">
            <v>SE20101350A</v>
          </cell>
          <cell r="C1552" t="str">
            <v>Levantamento topografico, planialtimetrico e cadastral executado de acordo com as especificacoes da Prefeitura da Cidade do Rio de Janeiro em areas que apresente uma maior densidade de detalhes cadastrais, com ate 10 ha, elaborado na escala 1:250.</v>
          </cell>
          <cell r="D1552" t="str">
            <v>ha</v>
          </cell>
          <cell r="E1552">
            <v>1914.57</v>
          </cell>
        </row>
        <row r="1553">
          <cell r="A1553" t="str">
            <v>SE018073</v>
          </cell>
          <cell r="B1553" t="str">
            <v>SE20101375A</v>
          </cell>
          <cell r="C1553" t="e">
            <v>#N/A</v>
          </cell>
          <cell r="D1553" t="e">
            <v>#N/A</v>
          </cell>
          <cell r="E1553">
            <v>1740.64</v>
          </cell>
        </row>
        <row r="1554">
          <cell r="A1554" t="str">
            <v>SE002100</v>
          </cell>
          <cell r="B1554" t="str">
            <v>SE20101400A</v>
          </cell>
          <cell r="C1554" t="str">
            <v>Levantamento topografico, planialtimetrico e cadastral, executado de acordo com as especificacoes da Prefeitura da Cidade do Rio de Janeiro, em areas de orografia acidentada e ocupacao densa e desordenada, com dificuldade de acesso e transporte, com ate 1</v>
          </cell>
          <cell r="D1554" t="str">
            <v>ha</v>
          </cell>
          <cell r="E1554">
            <v>2597.5500000000002</v>
          </cell>
        </row>
        <row r="1555">
          <cell r="A1555" t="str">
            <v>SE002101</v>
          </cell>
          <cell r="B1555" t="str">
            <v>SE20101450A</v>
          </cell>
          <cell r="C1555" t="str">
            <v>Levantamento topografico, planialtimetrico e cadastral, executado de acordo com as especificacoes da Prefeitura da Cidade do Rio de Janeiro, em areas de orografia nao acidentada e ocupacao densa e desordenada, com dificuldades de acesso e transporte,com a</v>
          </cell>
          <cell r="D1555" t="str">
            <v>ha</v>
          </cell>
          <cell r="E1555">
            <v>1822.86</v>
          </cell>
        </row>
        <row r="1556">
          <cell r="A1556" t="str">
            <v>SE002102</v>
          </cell>
          <cell r="B1556" t="str">
            <v>SE20101500A</v>
          </cell>
          <cell r="C1556" t="str">
            <v>Levantamento topografico, planialtimetrico e cadastral, executado de acordo com as especificacoes da Prefeitura da Cidade do Rio de Janeiro, em areas de alagadico, com ate 10 ha, elaborado na escala 1:500.</v>
          </cell>
          <cell r="D1556" t="str">
            <v>ha</v>
          </cell>
          <cell r="E1556">
            <v>1790.21</v>
          </cell>
        </row>
        <row r="1557">
          <cell r="A1557" t="str">
            <v>SE002088</v>
          </cell>
          <cell r="B1557" t="str">
            <v>SE20101550/</v>
          </cell>
          <cell r="C1557" t="str">
            <v>Levantamento cadastral das profundidades dos tubos e galerias que concorrem em um poco de visita, profundidades estas, medidas de regua e referenciadas a cota da tampa do poco-poco encontrado em condicoes de limpeza que permitam a leitura imediata.</v>
          </cell>
          <cell r="D1557" t="str">
            <v>un</v>
          </cell>
          <cell r="E1557">
            <v>2.5099999999999998</v>
          </cell>
        </row>
        <row r="1558">
          <cell r="A1558" t="str">
            <v>SE002096</v>
          </cell>
          <cell r="B1558" t="str">
            <v>SE20101600/</v>
          </cell>
          <cell r="C1558" t="str">
            <v>Levantamento cadastral das profundidades dos tubos e galerias que concorrem em um poco de visita, profundidades estas, medidas a regua e referenciadas a cota da tampa do poco-poco encontrado inundado tendo que ser esgotado antes que se possa fazer a leitu</v>
          </cell>
          <cell r="D1558" t="str">
            <v>un</v>
          </cell>
          <cell r="E1558">
            <v>23.82</v>
          </cell>
        </row>
        <row r="1559">
          <cell r="A1559" t="str">
            <v>SE002097</v>
          </cell>
          <cell r="B1559" t="str">
            <v>SE20101650/</v>
          </cell>
          <cell r="C1559" t="str">
            <v>Levantamento cadastral das profundidades dos tubos e galerias que concorrem em um poco de visita, profundidades estas, medidas a regua e referenciadas a cota da tampa do poco-poco encontrado assoreado tendo que ser limpo antes que se possa fazer a leitura</v>
          </cell>
          <cell r="D1559" t="str">
            <v>un</v>
          </cell>
          <cell r="E1559">
            <v>18.47</v>
          </cell>
        </row>
        <row r="1560">
          <cell r="A1560" t="str">
            <v>SE002163</v>
          </cell>
          <cell r="B1560" t="str">
            <v>SE20101700/</v>
          </cell>
          <cell r="C1560" t="str">
            <v>Levantamento cadastral das profundidades dos tubos e galerias que concorrem em um poco de visita, profundidades estas, medidas a regua e referenciadas a cota da tampa do poco-poco em meio a uma via publica com trafego, encontrado em condicoes de limpeza q</v>
          </cell>
          <cell r="D1560" t="str">
            <v>un</v>
          </cell>
          <cell r="E1560">
            <v>42.84</v>
          </cell>
        </row>
        <row r="1561">
          <cell r="A1561" t="str">
            <v>SE002164</v>
          </cell>
          <cell r="B1561" t="str">
            <v>SE20101750/</v>
          </cell>
          <cell r="C1561" t="str">
            <v>Levantamento cadastral das profundidades dos tubos e galerias que concorrem em um poco de visita, profundidades estas, medidas a regua e referenciadas a cota da tampa do poco-poco em meio a uma via publica com trafego, encontrado inundado tendo que ser es</v>
          </cell>
          <cell r="D1561" t="str">
            <v>un</v>
          </cell>
          <cell r="E1561">
            <v>64.150000000000006</v>
          </cell>
        </row>
        <row r="1562">
          <cell r="A1562" t="str">
            <v>SE002165</v>
          </cell>
          <cell r="B1562" t="str">
            <v>SE20101800/</v>
          </cell>
          <cell r="C1562" t="str">
            <v>Levantamento cadastral das profundidades dos tubos e galerias que concorrem em um poco de visita, profundidades estas, medidas a regua e referenciadas a cota da tampa do poco-poco localizado em meio a via publica com trafego, encontrado assoreado tendo qu</v>
          </cell>
          <cell r="D1562" t="str">
            <v>un</v>
          </cell>
          <cell r="E1562">
            <v>64.150000000000006</v>
          </cell>
        </row>
        <row r="1563">
          <cell r="A1563" t="str">
            <v>SE002166</v>
          </cell>
          <cell r="B1563" t="str">
            <v>SE20101850/</v>
          </cell>
          <cell r="C1563" t="str">
            <v>Levantamento cadastral das profundidades dos tubos e galerias que concorrem em um poco de visita, profundidades estas, medidas a regua e referenciadas a cota da tampa do poco-poco em meio a uma via publica com trafego, coberto por camada asfaltica, encont</v>
          </cell>
          <cell r="D1563" t="str">
            <v>un</v>
          </cell>
          <cell r="E1563">
            <v>47.55</v>
          </cell>
        </row>
        <row r="1564">
          <cell r="A1564" t="str">
            <v>SE002167</v>
          </cell>
          <cell r="B1564" t="str">
            <v>SE20101900/</v>
          </cell>
          <cell r="C1564" t="str">
            <v>Levantamento cadastral das profundidades dos tubos e galerias que concorrem em um poco de visita, profundidades estas, medidas a regua e referenciadas a cota da tampa do poco-poco em meio a uma via publica com trafego, coberto por camada asfaltica, encont</v>
          </cell>
          <cell r="D1564" t="str">
            <v>un</v>
          </cell>
          <cell r="E1564">
            <v>68.86</v>
          </cell>
        </row>
        <row r="1565">
          <cell r="A1565" t="str">
            <v>SE002168</v>
          </cell>
          <cell r="B1565" t="str">
            <v>SE20101950/</v>
          </cell>
          <cell r="C1565" t="str">
            <v>Levantamento cadastral das profundidades dos tubos e galerias que concorrem em um poco de visita, profundidades estas, medidas a regua e referenciadas a cota da tampa do poco-poco em meio a uma via publica com trafego, coberto por camada asfaltica, encont</v>
          </cell>
          <cell r="D1565" t="str">
            <v>un</v>
          </cell>
          <cell r="E1565">
            <v>68.86</v>
          </cell>
        </row>
        <row r="1566">
          <cell r="A1566" t="str">
            <v>SE002419</v>
          </cell>
          <cell r="B1566" t="str">
            <v>SE20102000A</v>
          </cell>
          <cell r="C1566" t="str">
            <v>Levantamento topografico por batimetria, incluindo secoes de levantamento equidistantes de ate 20 metros, executado de acordo com as especificacoes da Prefeitura da Cidade do Rio de Janeiro, com area de ate 10 ha (escala 1:500).</v>
          </cell>
          <cell r="D1566" t="str">
            <v>ha</v>
          </cell>
          <cell r="E1566">
            <v>1364.23</v>
          </cell>
        </row>
        <row r="1567">
          <cell r="A1567" t="str">
            <v>SE007409</v>
          </cell>
          <cell r="B1567" t="str">
            <v>SE20102050A</v>
          </cell>
          <cell r="C1567" t="str">
            <v xml:space="preserve">Levantamento topografico, planialtimetrico e cadastral, executado de acordo com as especificacoes da Prefeitura da Cidade do Rio de Janeiro, em favelas, considerando cotas de soleira e sanitarios, medicao de lotes, posteamento e demais elementos naturais </v>
          </cell>
          <cell r="D1567" t="str">
            <v>m2</v>
          </cell>
          <cell r="E1567">
            <v>0.68</v>
          </cell>
        </row>
        <row r="1568">
          <cell r="A1568" t="str">
            <v>SE005761</v>
          </cell>
          <cell r="B1568" t="str">
            <v>SE20102100/</v>
          </cell>
          <cell r="C1568" t="str">
            <v>Levantamento topografico por GPS em areas de dificil acesso, relevo acidentado e muito pouco habitadas.  O levantamento visa posterior reflorestamento das areas, possuindo baixa precisao.</v>
          </cell>
          <cell r="D1568" t="str">
            <v>ha</v>
          </cell>
          <cell r="E1568">
            <v>53.42</v>
          </cell>
        </row>
        <row r="1569">
          <cell r="A1569" t="str">
            <v>SE007060</v>
          </cell>
          <cell r="B1569" t="str">
            <v>SE20102150A</v>
          </cell>
          <cell r="C1569" t="str">
            <v>Levantamento de secao transversal em terreno de orografia acidentada e vegetacao rala, considerando-se teodolito ou estacao total e distanciometro eletronico, na escala 1:100, incluindo-se a apresentacao em papel e em meio digital (preferencia por Autocad</v>
          </cell>
          <cell r="D1569" t="str">
            <v>m</v>
          </cell>
          <cell r="E1569">
            <v>1.02</v>
          </cell>
        </row>
        <row r="1570">
          <cell r="A1570" t="str">
            <v>SE003989</v>
          </cell>
          <cell r="B1570" t="str">
            <v>SE20102200A</v>
          </cell>
          <cell r="C1570" t="str">
            <v>Levantamento de secao transversal em terreno de orografia acidentada e vegetacao rala, considerando-se o teodolito e usando a estadimetria.  Medido por metro linear de secao, incluindo-se o desenho em papel milimetrado vegetal na escala 1:200.</v>
          </cell>
          <cell r="D1570" t="str">
            <v>m</v>
          </cell>
          <cell r="E1570">
            <v>0.61</v>
          </cell>
        </row>
        <row r="1571">
          <cell r="A1571" t="str">
            <v>SE003991</v>
          </cell>
          <cell r="B1571" t="str">
            <v>SE20102250A</v>
          </cell>
          <cell r="C1571" t="str">
            <v>Levantamento de secao transversal em terreno de orografia acidentada e vegetacao densa, considerando-se o teodolito e usando a estadimetria.  Medido por metro linear de secao, incluindo-se o desenho em papel milimetrado vegetal na escala 1:200.</v>
          </cell>
          <cell r="D1571" t="str">
            <v>m</v>
          </cell>
          <cell r="E1571">
            <v>0.84</v>
          </cell>
        </row>
        <row r="1572">
          <cell r="A1572" t="str">
            <v>SE003992</v>
          </cell>
          <cell r="B1572" t="str">
            <v>SE20102300A</v>
          </cell>
          <cell r="C1572" t="str">
            <v>Levantamento de secao transversal em terreno de orografia acidentada e vegetacao densa, considerando-se o nivel como equipamento.  Medido por metro linear de secao, incluindo-se o desenho em papel milimetrado vegetal na escala 1:200.</v>
          </cell>
          <cell r="D1572" t="str">
            <v>m</v>
          </cell>
          <cell r="E1572">
            <v>0.82</v>
          </cell>
        </row>
        <row r="1573">
          <cell r="A1573" t="str">
            <v>SE007059</v>
          </cell>
          <cell r="B1573" t="str">
            <v>SE20102350/</v>
          </cell>
          <cell r="C1573" t="str">
            <v>Elaboracao de planta topografica planialtimetrica e cadastral, na escala 1:500, a partir de secoes transversais ja levantadas no local, incluindo-se a apresentacao em papel e em meio digital (preferencia por Autocad R12).</v>
          </cell>
          <cell r="D1573" t="str">
            <v>ha</v>
          </cell>
          <cell r="E1573">
            <v>551.85</v>
          </cell>
        </row>
        <row r="1574">
          <cell r="A1574" t="str">
            <v>SE000031</v>
          </cell>
          <cell r="B1574" t="str">
            <v>SE20102400A</v>
          </cell>
          <cell r="C1574" t="str">
            <v>Tubo para inclinometro, de aluminio, exclusive perfuracao, caixa de protecao e leitura.  Fornecimento e instalacao.</v>
          </cell>
          <cell r="D1574" t="str">
            <v>m</v>
          </cell>
          <cell r="E1574">
            <v>82.46</v>
          </cell>
        </row>
        <row r="1575">
          <cell r="A1575" t="str">
            <v>SE003704</v>
          </cell>
          <cell r="B1575" t="str">
            <v>SE20102450A</v>
          </cell>
          <cell r="C1575" t="str">
            <v>Nivelamento e contranivelamento de linha topografica, em terreno de orografia nao acidentada, incluindo desenho em escala 1:1000 (H) e 1:100 (V) em papel milimetrado vegetal.</v>
          </cell>
          <cell r="D1575" t="str">
            <v>Km</v>
          </cell>
          <cell r="E1575">
            <v>171.3</v>
          </cell>
        </row>
        <row r="1576">
          <cell r="A1576" t="str">
            <v>SE003705</v>
          </cell>
          <cell r="B1576" t="str">
            <v>SE20102500A</v>
          </cell>
          <cell r="C1576" t="str">
            <v>Nivelamento de eixo de logradouro, de acordo com as especificacoes da Prefeitura da Cidade do Rio de Janeiro, incluindo desenho em papel milimetrado vegetal.</v>
          </cell>
          <cell r="D1576" t="str">
            <v>Km</v>
          </cell>
          <cell r="E1576">
            <v>78.83</v>
          </cell>
        </row>
        <row r="1577">
          <cell r="A1577" t="str">
            <v>SE005426</v>
          </cell>
          <cell r="B1577" t="str">
            <v>SE20150050/</v>
          </cell>
          <cell r="C1577" t="str">
            <v>Levantamento fotografico de aspecto de area urbana com fornecimento do negativo e de ampliacao colorida no tamanho (10x15)cm.</v>
          </cell>
          <cell r="D1577" t="str">
            <v>un</v>
          </cell>
          <cell r="E1577">
            <v>1.78</v>
          </cell>
        </row>
        <row r="1578">
          <cell r="A1578" t="str">
            <v>SE017792</v>
          </cell>
          <cell r="B1578" t="str">
            <v>SE20150100/</v>
          </cell>
          <cell r="C1578" t="str">
            <v>Levantamento fotografico aereo vertical de area urbana com superficie superior a 0,5 Km2 e igual ou inferior a 1,25 Km2, na escala de 1:500, ou superior a 2 Km2 e igual ou inferior a 5 Km2, na escala de 1:1.000, com erro maximo de 15%, utilizando camera d</v>
          </cell>
          <cell r="D1578" t="str">
            <v>cj</v>
          </cell>
          <cell r="E1578">
            <v>2888.7</v>
          </cell>
        </row>
        <row r="1579">
          <cell r="A1579" t="str">
            <v>SE017793</v>
          </cell>
          <cell r="B1579" t="str">
            <v>SE20150150/</v>
          </cell>
          <cell r="C1579" t="str">
            <v>Levantamento fotografico aereo vertical de area urbana com superficie de ate 0,5 Km2, na escala de 1:500, ou de ate 2 Km2, na escala de 1:1.000, com erro maximo de 15%, utilizando camera de medio formato (filme 120) ou superior, com fornecimento dos negat</v>
          </cell>
          <cell r="D1579" t="str">
            <v>cj</v>
          </cell>
          <cell r="E1579">
            <v>2003.52</v>
          </cell>
        </row>
        <row r="1580">
          <cell r="A1580" t="str">
            <v>SE017794</v>
          </cell>
          <cell r="B1580" t="str">
            <v>SE20150200/</v>
          </cell>
          <cell r="C1580" t="str">
            <v xml:space="preserve">Levantamento fotografico aereo vertical de area urbana com superficie superior a 1,25 Km2 e igual ou inferior a 2,5 Km2, na escala de 1:500, ou superior a 5 Km2 e igual ou inferior a 10 Km2, na escala de 1:1.000, com erro maximo de 15%, utilizando camera </v>
          </cell>
          <cell r="D1580" t="str">
            <v>cj</v>
          </cell>
          <cell r="E1580">
            <v>5047.3999999999996</v>
          </cell>
        </row>
        <row r="1581">
          <cell r="A1581" t="str">
            <v>SE017795</v>
          </cell>
          <cell r="B1581" t="str">
            <v>SE20150250/</v>
          </cell>
          <cell r="C1581" t="str">
            <v>Levantamento fotografico aereo vertical de area urbana com superficie superior a 2,5 Km2 e igual ou inferior a 5 Km2, na escala de 1:500, ou superior a 10 Km2 e igual ou inferior a 20 Km2, na escala de 1:1.000, com erro maximo de 15%, utilizando camera de</v>
          </cell>
          <cell r="D1581" t="str">
            <v>cj</v>
          </cell>
          <cell r="E1581">
            <v>8033.8</v>
          </cell>
        </row>
        <row r="1582">
          <cell r="A1582" t="str">
            <v>SE004886</v>
          </cell>
          <cell r="B1582" t="str">
            <v>SE25650200A</v>
          </cell>
          <cell r="C1582" t="str">
            <v>Fornecimento de projeto executivo de instalacao de agua em Autocad aprovado pela concessionaria, em predios culturais.</v>
          </cell>
          <cell r="D1582" t="str">
            <v>m2</v>
          </cell>
          <cell r="E1582">
            <v>4.13</v>
          </cell>
        </row>
        <row r="1583">
          <cell r="A1583" t="str">
            <v>SE004910</v>
          </cell>
          <cell r="B1583" t="str">
            <v>SE25650250A</v>
          </cell>
          <cell r="C1583" t="str">
            <v>Fornecimento de projeto executivo de instalacao de agua em Autocad aprovado na concessionaria, em predios hospitalares com ate 4000m2 de area.</v>
          </cell>
          <cell r="D1583" t="str">
            <v>m2</v>
          </cell>
          <cell r="E1583">
            <v>7.38</v>
          </cell>
        </row>
        <row r="1584">
          <cell r="A1584" t="str">
            <v>SE004912</v>
          </cell>
          <cell r="B1584" t="str">
            <v>SE25650300A</v>
          </cell>
          <cell r="C1584" t="str">
            <v>Fornecimento de projeto executivo de instalacao de agua em Autocad aprovado na concessionaria em predios hospitalares, considerando a area acima de 4000m2.</v>
          </cell>
          <cell r="D1584" t="str">
            <v>m2</v>
          </cell>
          <cell r="E1584">
            <v>6.18</v>
          </cell>
        </row>
        <row r="1585">
          <cell r="A1585" t="str">
            <v>SE004920</v>
          </cell>
          <cell r="B1585" t="str">
            <v>SE25650350A</v>
          </cell>
          <cell r="C1585" t="str">
            <v>Fornecimento de projeto executivo de instalacao de agua em Autocad aprovado na concessionaria em habitacoes/edificios com ate 500m2 de area.</v>
          </cell>
          <cell r="D1585" t="str">
            <v>m2</v>
          </cell>
          <cell r="E1585">
            <v>4.5</v>
          </cell>
        </row>
        <row r="1586">
          <cell r="A1586" t="str">
            <v>SE004922</v>
          </cell>
          <cell r="B1586" t="str">
            <v>SE25650400A</v>
          </cell>
          <cell r="C1586" t="str">
            <v>Fornecimento de projeto executivo de instalacao de agua em Autocad aprovado na concessionaria em habitacoes/edificios, com 500 a 3000m2 de area sendo os primeiros 500m2 medidos como o item SE004920.</v>
          </cell>
          <cell r="D1586" t="str">
            <v>m2</v>
          </cell>
          <cell r="E1586">
            <v>3.03</v>
          </cell>
        </row>
        <row r="1587">
          <cell r="A1587" t="str">
            <v>SE004923</v>
          </cell>
          <cell r="B1587" t="str">
            <v>SE25650450A</v>
          </cell>
          <cell r="C1587" t="str">
            <v>Fornecimento de projeto executivo de instalacao de agua em Autocad aprovado na concessionaria em habitacoes/edificios, considerando a area acima de 3000m2, sendo os primeiros 500m2 medidos como o item SE004920 e de 501 a 3000m2 como o item SE004922.</v>
          </cell>
          <cell r="D1587" t="str">
            <v>m2</v>
          </cell>
          <cell r="E1587">
            <v>2.27</v>
          </cell>
        </row>
        <row r="1588">
          <cell r="A1588" t="str">
            <v>SE004941</v>
          </cell>
          <cell r="B1588" t="str">
            <v>SE25650500A</v>
          </cell>
          <cell r="C1588" t="str">
            <v>Fornecimento de projeto executivo de instalacao de agua em Autocad aprovado na concessionaria em urbanizacao com ate 15000m2 de area.</v>
          </cell>
          <cell r="D1588" t="str">
            <v>m2</v>
          </cell>
          <cell r="E1588">
            <v>0.4</v>
          </cell>
        </row>
        <row r="1589">
          <cell r="A1589" t="str">
            <v>SE004942</v>
          </cell>
          <cell r="B1589" t="str">
            <v>SE25650550A</v>
          </cell>
          <cell r="C1589" t="str">
            <v>Fornecimento de projeto executivo de instalacao de agua em Autocad aprovado na concessionaria em urbanizacao, considerando a area acima de 15000m2.</v>
          </cell>
          <cell r="D1589" t="str">
            <v>m2</v>
          </cell>
          <cell r="E1589">
            <v>0.27</v>
          </cell>
        </row>
        <row r="1590">
          <cell r="A1590" t="str">
            <v>SE004954</v>
          </cell>
          <cell r="B1590" t="str">
            <v>SE25650600A</v>
          </cell>
          <cell r="C1590" t="str">
            <v>Fornecimento de projeto executivo de instalacao de agua em Autocad aprovado na concessionaria em habitacao/loteamento com ate 12000m2 de area.</v>
          </cell>
          <cell r="D1590" t="str">
            <v>m2</v>
          </cell>
          <cell r="E1590">
            <v>2.4700000000000002</v>
          </cell>
        </row>
        <row r="1591">
          <cell r="A1591" t="str">
            <v>SE004955</v>
          </cell>
          <cell r="B1591" t="str">
            <v>SE25650650A</v>
          </cell>
          <cell r="C1591" t="str">
            <v>Fornecimento de projeto executivo de instalacao de agua em Autocad aprovado na concessionaria em habitacao/loteamento com 12000 a 36000m2 de area, sendo os primeiros 12000m2 medidos como o item SE004954.</v>
          </cell>
          <cell r="D1591" t="str">
            <v>m2</v>
          </cell>
          <cell r="E1591">
            <v>1.62</v>
          </cell>
        </row>
        <row r="1592">
          <cell r="A1592" t="str">
            <v>SE004956</v>
          </cell>
          <cell r="B1592" t="str">
            <v>SE25650700A</v>
          </cell>
          <cell r="C1592" t="str">
            <v>Fornecimento de projeto executivo de instalacao de agua em Autocad aprovado na concessionaria em habitacao/loteamento, considerando a area acima de 36000m2, sendo os primeiros 12000m2 medidos como o item SE004954 e de 12001 a 36000m2 como o item SE004955.</v>
          </cell>
          <cell r="D1592" t="str">
            <v>m2</v>
          </cell>
          <cell r="E1592">
            <v>1.23</v>
          </cell>
        </row>
        <row r="1593">
          <cell r="A1593" t="str">
            <v>SE006683</v>
          </cell>
          <cell r="B1593" t="str">
            <v>SE25650750/</v>
          </cell>
          <cell r="C1593" t="str">
            <v>Projeto executivo de instalacao hidraulica de montagem interna de chafarizes, apresentado em papel vegetal nos padroes da contratada, de acordo com a ABNT.</v>
          </cell>
          <cell r="D1593" t="str">
            <v>cj</v>
          </cell>
          <cell r="E1593">
            <v>419.2</v>
          </cell>
        </row>
        <row r="1594">
          <cell r="A1594" t="str">
            <v>SE004868</v>
          </cell>
          <cell r="B1594" t="str">
            <v>SE25700050A</v>
          </cell>
          <cell r="C1594" t="str">
            <v>Fornecimento de projeto executivo de instalacao de luz em Autocad aprovado pela concessionaria, em predios escolares e administrativos com ate 500m2 de area.</v>
          </cell>
          <cell r="D1594" t="str">
            <v>m2</v>
          </cell>
          <cell r="E1594">
            <v>4.9400000000000004</v>
          </cell>
        </row>
        <row r="1595">
          <cell r="A1595" t="str">
            <v>SE004869</v>
          </cell>
          <cell r="B1595" t="str">
            <v>SE25700100A</v>
          </cell>
          <cell r="C1595" t="str">
            <v>Fornecimento de projeto executivo de instalacao de luz em Autocad aprovado pela concessionaria, em predios escolares e administrativos com ate 500 a 3000m2 de area, sendo os primeiros 500m2 medidos como o item SE004868.</v>
          </cell>
          <cell r="D1595" t="str">
            <v>m2</v>
          </cell>
          <cell r="E1595">
            <v>4.13</v>
          </cell>
        </row>
        <row r="1596">
          <cell r="A1596" t="str">
            <v>SE004870</v>
          </cell>
          <cell r="B1596" t="str">
            <v>SE25700150A</v>
          </cell>
          <cell r="C1596" t="str">
            <v>Fornecimento de projeto executivo de instalacao de luz em Autocad aprovado na concessionaria em predios escolares e administrativos, considerando a area acima de 3000m2, sendo os primeiros 500m2 medidos como o item SE 004868 e de 501 a 3000m2, como o item</v>
          </cell>
          <cell r="D1596" t="str">
            <v>m2</v>
          </cell>
          <cell r="E1596">
            <v>2.4700000000000002</v>
          </cell>
        </row>
        <row r="1597">
          <cell r="A1597" t="str">
            <v>SE004887</v>
          </cell>
          <cell r="B1597" t="str">
            <v>SE25700200A</v>
          </cell>
          <cell r="C1597" t="str">
            <v>Fornecimento de projeto executivo de instalacao de luz em Autocad aprovado pela concessionaria, em predios culturais com ate 3000m2 de area.</v>
          </cell>
          <cell r="D1597" t="str">
            <v>m2</v>
          </cell>
          <cell r="E1597">
            <v>8.2799999999999994</v>
          </cell>
        </row>
        <row r="1598">
          <cell r="A1598" t="str">
            <v>SE004889</v>
          </cell>
          <cell r="B1598" t="str">
            <v>SE25700250A</v>
          </cell>
          <cell r="C1598" t="str">
            <v>Fornecimento de projeto executivo de instalacao de luz em Autocad aprovado pela concessionaria, em predios culturais, considerando a area acima de 3000m2.</v>
          </cell>
          <cell r="D1598" t="str">
            <v>m2</v>
          </cell>
          <cell r="E1598">
            <v>6.18</v>
          </cell>
        </row>
        <row r="1599">
          <cell r="A1599" t="str">
            <v>SE004913</v>
          </cell>
          <cell r="B1599" t="str">
            <v>SE25700300A</v>
          </cell>
          <cell r="C1599" t="str">
            <v>Fornecimento de projeto executivo de instalacao de luz em Autocad aprovado na concessionaria em predios hospitalares.</v>
          </cell>
          <cell r="D1599" t="str">
            <v>m2</v>
          </cell>
          <cell r="E1599">
            <v>9.8699999999999992</v>
          </cell>
        </row>
        <row r="1600">
          <cell r="A1600" t="str">
            <v>SE004925</v>
          </cell>
          <cell r="B1600" t="str">
            <v>SE25700350A</v>
          </cell>
          <cell r="C1600" t="str">
            <v>Fornecimento de projeto executivo de instalacao de luz em Autocad aprovado na concessionaria em habitacoes/edificios com ate 500m2 de area.</v>
          </cell>
          <cell r="D1600" t="str">
            <v>m2</v>
          </cell>
          <cell r="E1600">
            <v>6.02</v>
          </cell>
        </row>
        <row r="1601">
          <cell r="A1601" t="str">
            <v>SE004926</v>
          </cell>
          <cell r="B1601" t="str">
            <v>SE25700400A</v>
          </cell>
          <cell r="C1601" t="str">
            <v>Fornecimento de projeto executivo de instalacao de luz em Autocad aprovado na concessionaria em habitacoes/edificios, com 500 a 3000m2 de area sendo os primeiros 500m2 medidos como o item SE004925.</v>
          </cell>
          <cell r="D1601" t="str">
            <v>m2</v>
          </cell>
          <cell r="E1601">
            <v>4.5</v>
          </cell>
        </row>
        <row r="1602">
          <cell r="A1602" t="str">
            <v>SE004927</v>
          </cell>
          <cell r="B1602" t="str">
            <v>SE25700450A</v>
          </cell>
          <cell r="C1602" t="str">
            <v>Fornecimento de projeto executivo de instalacao de luz em Autocad aprovado na concessionaria em habitacoes/edificios, considerando a area acima de 3000m2, sendo os primeiros 500m2 medidos como o item SE004926 e de 501 a 3000m2 como o item SE004925.</v>
          </cell>
          <cell r="D1602" t="str">
            <v>m2</v>
          </cell>
          <cell r="E1602">
            <v>3.03</v>
          </cell>
        </row>
        <row r="1603">
          <cell r="A1603" t="str">
            <v>SE004943</v>
          </cell>
          <cell r="B1603" t="str">
            <v>SE25700500A</v>
          </cell>
          <cell r="C1603" t="str">
            <v>Fornecimento de projeto executivo de instalacao de luz em Autocad aprovado na concessionaria em urbanizacao com ate 15000m2 de area.</v>
          </cell>
          <cell r="D1603" t="str">
            <v>m2</v>
          </cell>
          <cell r="E1603">
            <v>0.56000000000000005</v>
          </cell>
        </row>
        <row r="1604">
          <cell r="A1604" t="str">
            <v>SE004944</v>
          </cell>
          <cell r="B1604" t="str">
            <v>SE25700550A</v>
          </cell>
          <cell r="C1604" t="str">
            <v>Fornecimento de projeto executivo de instalacao de luz em Autocad aprovado na concessionaria em urbanizacao, considerando a area acima de 15000m2.</v>
          </cell>
          <cell r="D1604" t="str">
            <v>m2</v>
          </cell>
          <cell r="E1604">
            <v>0.39</v>
          </cell>
        </row>
        <row r="1605">
          <cell r="A1605" t="str">
            <v>SE004957</v>
          </cell>
          <cell r="B1605" t="str">
            <v>SE25700600A</v>
          </cell>
          <cell r="C1605" t="str">
            <v>Fornecimento de projeto executivo de instalacao de luz em Autocad aprovado na concessionaria em habitacao/loteamento com ate 12000m2 de area.</v>
          </cell>
          <cell r="D1605" t="str">
            <v>m2</v>
          </cell>
          <cell r="E1605">
            <v>2.4700000000000002</v>
          </cell>
        </row>
        <row r="1606">
          <cell r="A1606" t="str">
            <v>SE004958</v>
          </cell>
          <cell r="B1606" t="str">
            <v>SE25700650A</v>
          </cell>
          <cell r="C1606" t="str">
            <v>Fornecimento de projeto executivo de instalacao de luz em Autocad aprovado na concessionaria em habitacao/loteamento com 12000 a 36000m2 de area, sendo os primeiros 12000m2 medidos como o item SE004957.</v>
          </cell>
          <cell r="D1606" t="str">
            <v>m2</v>
          </cell>
          <cell r="E1606">
            <v>1.62</v>
          </cell>
        </row>
        <row r="1607">
          <cell r="A1607" t="str">
            <v>SE004960</v>
          </cell>
          <cell r="B1607" t="str">
            <v>SE25700700A</v>
          </cell>
          <cell r="C1607" t="str">
            <v>Fornecimento de projeto executivo de instalacao de luz em Autocad aprovado na concessionaria em habitacao/loteamento, considerando a area acima de 36000m2, sendo os primeiros 12000m2 medidos como o item SE004957 e de 12001 a 36000m2 como o item SE004958.</v>
          </cell>
          <cell r="D1607" t="str">
            <v>m2</v>
          </cell>
          <cell r="E1607">
            <v>1.23</v>
          </cell>
        </row>
        <row r="1608">
          <cell r="A1608" t="str">
            <v>SE006685</v>
          </cell>
          <cell r="B1608" t="str">
            <v>SE25700750/</v>
          </cell>
          <cell r="C1608" t="str">
            <v>Projeto executivo de instalacao eletrica do quadro dos comandos de motores para chafarizes, apresentado em papel vegetal nos padroes da contratada, de acordo com a ABNT.</v>
          </cell>
          <cell r="D1608" t="str">
            <v>cj</v>
          </cell>
          <cell r="E1608">
            <v>419.2</v>
          </cell>
        </row>
        <row r="1609">
          <cell r="A1609" t="str">
            <v>SE006765</v>
          </cell>
          <cell r="B1609" t="str">
            <v>SE25700800/</v>
          </cell>
          <cell r="C1609" t="str">
            <v>Projeto executivo de sistema de ar condicionado, em Autocad, em Predios com area de ate 500m2.</v>
          </cell>
          <cell r="D1609" t="str">
            <v>m2</v>
          </cell>
          <cell r="E1609">
            <v>3.49</v>
          </cell>
        </row>
        <row r="1610">
          <cell r="A1610" t="str">
            <v>SE006766</v>
          </cell>
          <cell r="B1610" t="str">
            <v>SE25700850/</v>
          </cell>
          <cell r="C1610" t="str">
            <v>Projeto executivo de sistema de ar condicionado, em Autocad, em predios com area de 500 a 3000m2.</v>
          </cell>
          <cell r="D1610" t="str">
            <v>m2</v>
          </cell>
          <cell r="E1610">
            <v>2.9</v>
          </cell>
        </row>
        <row r="1611">
          <cell r="A1611" t="str">
            <v>SE006767</v>
          </cell>
          <cell r="B1611" t="str">
            <v>SE25700900/</v>
          </cell>
          <cell r="C1611" t="str">
            <v>Projeto executivo de sistema de ar condicionado, em Autocad, em predios com area acima de 3000m2.</v>
          </cell>
          <cell r="D1611" t="str">
            <v>m2</v>
          </cell>
          <cell r="E1611">
            <v>1.76</v>
          </cell>
        </row>
        <row r="1612">
          <cell r="A1612" t="str">
            <v>SE006768</v>
          </cell>
          <cell r="B1612" t="str">
            <v>SE25700950/</v>
          </cell>
          <cell r="C1612" t="str">
            <v>Projeto executivo de rede logica (computadores) em Autocad, em predios com area de ate 500m2.</v>
          </cell>
          <cell r="D1612" t="str">
            <v>m2</v>
          </cell>
          <cell r="E1612">
            <v>3.49</v>
          </cell>
        </row>
        <row r="1613">
          <cell r="A1613" t="str">
            <v>SE006769</v>
          </cell>
          <cell r="B1613" t="str">
            <v>SE25701000/</v>
          </cell>
          <cell r="C1613" t="str">
            <v>Projeto executivo de rede logica (computadores) em Autocad, em predios com area de 500m2 a 3000m2.</v>
          </cell>
          <cell r="D1613" t="str">
            <v>m2</v>
          </cell>
          <cell r="E1613">
            <v>2.9</v>
          </cell>
        </row>
        <row r="1614">
          <cell r="A1614" t="str">
            <v>SE006770</v>
          </cell>
          <cell r="B1614" t="str">
            <v>SE25701050/</v>
          </cell>
          <cell r="C1614" t="str">
            <v>Projeto executivo de rede logica (computadores) em Autocad, em predios com area acima de 3000m2.</v>
          </cell>
          <cell r="D1614" t="str">
            <v>m2</v>
          </cell>
          <cell r="E1614">
            <v>1.76</v>
          </cell>
        </row>
        <row r="1615">
          <cell r="A1615" t="str">
            <v>SE009772</v>
          </cell>
          <cell r="B1615" t="str">
            <v>SE25701100A</v>
          </cell>
          <cell r="C1615" t="str">
            <v>Projeto executivo de eletrica para subestacao apresentado em Autocad for Windows, nos padroes da contratante, aprovado na concessionaria.</v>
          </cell>
          <cell r="D1615" t="str">
            <v>un</v>
          </cell>
          <cell r="E1615">
            <v>3115.35</v>
          </cell>
        </row>
        <row r="1616">
          <cell r="A1616" t="str">
            <v>SE004905</v>
          </cell>
          <cell r="B1616" t="str">
            <v>SE25750050A</v>
          </cell>
          <cell r="C1616" t="str">
            <v>Fornecimento de projeto executivo de instalacao de seguranca em Autocad aprovado na concessionaria, em predios culturais.</v>
          </cell>
          <cell r="D1616" t="str">
            <v>m2</v>
          </cell>
          <cell r="E1616">
            <v>4.13</v>
          </cell>
        </row>
        <row r="1617">
          <cell r="A1617" t="str">
            <v>SE010183</v>
          </cell>
          <cell r="B1617" t="str">
            <v>SE25800050A</v>
          </cell>
          <cell r="C1617" t="str">
            <v xml:space="preserve">Projeto executivo de instalacoes especiais em Autocad, aprovado na concessionaria, em predios culturais, considerando a area com 500m2 a 3000m2, compreendendo projetos de iluminacao cenica, sonorizacao de auditorio, plateia e palco, sistema de audivisual </v>
          </cell>
          <cell r="D1617" t="str">
            <v>m2</v>
          </cell>
          <cell r="E1617">
            <v>35.380000000000003</v>
          </cell>
        </row>
        <row r="1618">
          <cell r="A1618" t="str">
            <v>SE006175</v>
          </cell>
          <cell r="B1618" t="str">
            <v>SE25850050/</v>
          </cell>
          <cell r="C1618" t="str">
            <v>Projeto executivo de arquitetura para construcao de galpao (geometrico, cortes, detalhamento e perspectiva) apresentado em papel vegetal nos padroes da contratante, de acordo com a ABNT, considerando a area de 500m2.</v>
          </cell>
          <cell r="D1618" t="str">
            <v>m2</v>
          </cell>
          <cell r="E1618">
            <v>14.01</v>
          </cell>
        </row>
        <row r="1619">
          <cell r="A1619" t="str">
            <v>SE009774</v>
          </cell>
          <cell r="B1619" t="str">
            <v>SE25850100A</v>
          </cell>
          <cell r="C1619" t="str">
            <v>Projeto executivo de arquitetura para reforma e adaptacao de area destinada a abrigar a subestacao, apresentado em Autocad for Windows, nos padroes da contratante.</v>
          </cell>
          <cell r="D1619" t="str">
            <v>un</v>
          </cell>
          <cell r="E1619">
            <v>3159.3</v>
          </cell>
        </row>
        <row r="1620">
          <cell r="A1620" t="str">
            <v>SE007299</v>
          </cell>
          <cell r="B1620" t="str">
            <v>SE25850150A</v>
          </cell>
          <cell r="C1620" t="str">
            <v>Desenho em perspectiva no tamanho de (70x50)cm, colorido, para projeto de tratamento paisagistico em areas publicas.</v>
          </cell>
          <cell r="D1620" t="str">
            <v>un</v>
          </cell>
          <cell r="E1620">
            <v>920.88</v>
          </cell>
        </row>
        <row r="1621">
          <cell r="A1621" t="str">
            <v>SE006177</v>
          </cell>
          <cell r="B1621" t="str">
            <v>SE25850200/</v>
          </cell>
          <cell r="C1621" t="str">
            <v>Projeto executivo de arquitetura para implantacao de viveiros de mudas de arvores e hortas (geometrico, cortes, detalhamento e perspectivas) apresentado em papel vegetal nos padroes da contratante, de acordo com a ABNT, considerando a area de ate 20.000m2</v>
          </cell>
          <cell r="D1621" t="str">
            <v>m2</v>
          </cell>
          <cell r="E1621">
            <v>0.88</v>
          </cell>
        </row>
        <row r="1622">
          <cell r="A1622" t="str">
            <v>SE006323</v>
          </cell>
          <cell r="B1622" t="str">
            <v>SE25850250/</v>
          </cell>
          <cell r="C1622" t="str">
            <v>Projeto executivo de instalacao eletrica, apresentado em papel vegetal nos padroes da contratante, de acordo com a ABTN, para chafarizes, inclusive legalizacao junto a concessionaria.</v>
          </cell>
          <cell r="D1622" t="str">
            <v>cj</v>
          </cell>
          <cell r="E1622">
            <v>209.6</v>
          </cell>
        </row>
        <row r="1623">
          <cell r="A1623" t="str">
            <v>SE006324</v>
          </cell>
          <cell r="B1623" t="str">
            <v>SE25850300/</v>
          </cell>
          <cell r="C1623" t="str">
            <v>Projeto executivo de instalacao hidro-sanitaria, apresentado em papel vegetal nos padroes da contratada, de acordo com a ABTN, para chafarizes, inclusive legalizacao junto a concessionaria.</v>
          </cell>
          <cell r="D1623" t="str">
            <v>cj</v>
          </cell>
          <cell r="E1623">
            <v>209.6</v>
          </cell>
        </row>
        <row r="1624">
          <cell r="A1624" t="str">
            <v>SE006176</v>
          </cell>
          <cell r="B1624" t="str">
            <v>SE25850350/</v>
          </cell>
          <cell r="C1624" t="str">
            <v>Projeto executivo de sistema de drenagem e irrigacao para implantacao de viveiros de mudas de arvores e hortas, apresentado em papel vegetal nos padroes da contratante, de acordo com a ABNT, considerando a area de ate 20.000m2.</v>
          </cell>
          <cell r="D1624" t="str">
            <v>m2</v>
          </cell>
          <cell r="E1624">
            <v>0.52</v>
          </cell>
        </row>
        <row r="1625">
          <cell r="A1625" t="str">
            <v>SE017735</v>
          </cell>
          <cell r="B1625" t="str">
            <v>SE25900200/</v>
          </cell>
          <cell r="C1625" t="str">
            <v>Servicos de elaboracao de projeto estrutural final de engenharia de obras-de-arte especiais (pontes, viadutos e passarelas) em concreto armado e/ou protendido ou estrutura de aco, apresentado em plantas e memoria de calculo obedecendo a orientacao da PCRJ</v>
          </cell>
          <cell r="D1625" t="str">
            <v>m2</v>
          </cell>
          <cell r="E1625">
            <v>43.41</v>
          </cell>
        </row>
        <row r="1626">
          <cell r="A1626" t="str">
            <v>SE017738</v>
          </cell>
          <cell r="B1626" t="str">
            <v>SE25900300/</v>
          </cell>
          <cell r="C1626" t="str">
            <v>Servicos de elaboracao de projeto estrutural final de engenharia de obras-de-arte especiais (pontes, viadutos e passarelas) em concreto armado e/ou protendido ou estrutura de aco, apresentado em plantas e memoria de calculo obedecendo a orientacao da PCRJ</v>
          </cell>
          <cell r="D1626" t="str">
            <v>m2</v>
          </cell>
          <cell r="E1626">
            <v>39.659999999999997</v>
          </cell>
        </row>
        <row r="1627">
          <cell r="A1627" t="str">
            <v>SE017736</v>
          </cell>
          <cell r="B1627" t="str">
            <v>SE25900350/</v>
          </cell>
          <cell r="C1627" t="str">
            <v>Servicos de elaboracao de projeto estrutural final de engenharia de obras-de-arte especiais (pontes, viadutos e passarelas) em concreto armado e/ou protendido ou estrutura de aco, apresentado em plantas e memoria de calculo obedecendo a orientacao da PCRJ</v>
          </cell>
          <cell r="D1627" t="str">
            <v>m2</v>
          </cell>
          <cell r="E1627">
            <v>37.869999999999997</v>
          </cell>
        </row>
        <row r="1628">
          <cell r="A1628" t="str">
            <v>SE017737</v>
          </cell>
          <cell r="B1628" t="str">
            <v>SE25900400/</v>
          </cell>
          <cell r="C1628" t="str">
            <v>Servicos de elaboracao de projeto estrutural final de engenharia de obras-de-arte especiais (pontes, viadutos e passarelas) em concreto armado e/ou protendido ou estrutura de aco, apresentado em plantas e memoria de calculo obedecendo a orientacao da PCRJ</v>
          </cell>
          <cell r="D1628" t="str">
            <v>m2</v>
          </cell>
          <cell r="E1628">
            <v>35.18</v>
          </cell>
        </row>
        <row r="1629">
          <cell r="A1629" t="str">
            <v>SE009914</v>
          </cell>
          <cell r="B1629" t="str">
            <v>SE25950050A</v>
          </cell>
          <cell r="C1629" t="str">
            <v>Projeto executivo de programacao visual para predios escolares e/ou administrativos de 501 ate 3000m2 apresentado em Autocad for Windows nos padroes da contratante.</v>
          </cell>
          <cell r="D1629" t="str">
            <v>m2</v>
          </cell>
          <cell r="E1629">
            <v>4.08</v>
          </cell>
        </row>
        <row r="1630">
          <cell r="A1630" t="str">
            <v>SE005965</v>
          </cell>
          <cell r="B1630" t="str">
            <v>SE30050050/</v>
          </cell>
          <cell r="C1630" t="str">
            <v>Extracao com auxilio de sonda rotativa de corpos de prova com 15cm de diametro em pavimentos com placas de concreto, revestimentos betuminosos, com mais de 10cm de espessura.</v>
          </cell>
          <cell r="D1630" t="str">
            <v>un</v>
          </cell>
          <cell r="E1630">
            <v>259.85000000000002</v>
          </cell>
        </row>
        <row r="1631">
          <cell r="A1631" t="str">
            <v>SE005940</v>
          </cell>
          <cell r="B1631" t="str">
            <v>SE30050100/</v>
          </cell>
          <cell r="C1631" t="str">
            <v>Determinacao da deformacao do pavimento com auxilio da Viga Benkelmann, ponto.</v>
          </cell>
          <cell r="D1631" t="str">
            <v>un</v>
          </cell>
          <cell r="E1631">
            <v>54.7</v>
          </cell>
        </row>
        <row r="1632">
          <cell r="A1632" t="str">
            <v>SE009320</v>
          </cell>
          <cell r="B1632" t="str">
            <v>SE35050250A</v>
          </cell>
          <cell r="C1632" t="str">
            <v>Servicos de inventario, metodologia de cadastro e avaliacao da arborizacao publica da Cidade do Rio de Janeiro.</v>
          </cell>
          <cell r="D1632" t="str">
            <v>un</v>
          </cell>
          <cell r="E1632">
            <v>1.31</v>
          </cell>
        </row>
        <row r="1633">
          <cell r="A1633" t="str">
            <v>SE017732</v>
          </cell>
          <cell r="B1633" t="str">
            <v>SE35050300/</v>
          </cell>
          <cell r="C1633" t="str">
            <v>Servicos de elaboracao de vistorias, laudos tecnicos, anteprojetos de intervencoes localizadas, quantitativos e relatorio fotografico para execucao de recuperacao estrutural de obras-de-arte especiais, com areas de projecao horizontal entre 1000m2 e 2000m</v>
          </cell>
          <cell r="D1633" t="str">
            <v>m2</v>
          </cell>
          <cell r="E1633">
            <v>4.99</v>
          </cell>
        </row>
        <row r="1634">
          <cell r="A1634" t="str">
            <v>SE017733</v>
          </cell>
          <cell r="B1634" t="str">
            <v>SE35050350/</v>
          </cell>
          <cell r="C1634" t="str">
            <v>Servicos de elaboracao de vistorias, laudos tecnicos, anteprojetos de intervencoes localizadas, quantitativos e relatorio fotografico para execucao de recuperacao estrutural de obras-de-arte especiais, com areas de projecao horizontal entre 2000m2 e 5000m</v>
          </cell>
          <cell r="D1634" t="str">
            <v>m2</v>
          </cell>
          <cell r="E1634">
            <v>3.89</v>
          </cell>
        </row>
        <row r="1635">
          <cell r="A1635" t="str">
            <v>SE017734</v>
          </cell>
          <cell r="B1635" t="str">
            <v>SE35050400/</v>
          </cell>
          <cell r="C1635" t="str">
            <v>Servicos de elaboracao de vistorias, laudos tecnicos, anteprojetos de intervencoes localizadas, quantitativos e relatorio fotografico para execucao de recuperacao estrutural de obras-de-arte especiais, com areas de projecao horizontal acima de 5000m2.  Cu</v>
          </cell>
          <cell r="D1635" t="str">
            <v>m2</v>
          </cell>
          <cell r="E1635">
            <v>3.46</v>
          </cell>
        </row>
        <row r="1636">
          <cell r="A1636" t="str">
            <v>SE017739</v>
          </cell>
          <cell r="B1636" t="str">
            <v>SE35050450/</v>
          </cell>
          <cell r="C1636" t="str">
            <v>Servicos de elaboracao de vistorias, laudos tecnicos, anteprojetos de intervencoes localizadas, quantitativos e relatorio fotografico para execucao de recuperacao estrutural de obras-de-arte especiais, com area de projecao horizontal de ate 1000m2 ou para</v>
          </cell>
          <cell r="D1636" t="str">
            <v>m2</v>
          </cell>
          <cell r="E1636">
            <v>6.13</v>
          </cell>
        </row>
        <row r="1637">
          <cell r="A1637" t="str">
            <v>SE007817</v>
          </cell>
          <cell r="B1637" t="str">
            <v>SE40050050/</v>
          </cell>
          <cell r="C1637" t="str">
            <v>Analise laboratorial de solo de arvores.</v>
          </cell>
          <cell r="D1637" t="str">
            <v>un</v>
          </cell>
          <cell r="E1637">
            <v>80</v>
          </cell>
        </row>
        <row r="1638">
          <cell r="A1638" t="str">
            <v>SE007818</v>
          </cell>
          <cell r="B1638" t="str">
            <v>SE40050100/</v>
          </cell>
          <cell r="C1638" t="str">
            <v>Analise laboratorial fitopatologica de arvores.</v>
          </cell>
          <cell r="D1638" t="str">
            <v>un</v>
          </cell>
          <cell r="E1638">
            <v>80</v>
          </cell>
        </row>
        <row r="1639">
          <cell r="A1639" t="str">
            <v>SE009782</v>
          </cell>
          <cell r="B1639" t="str">
            <v>SE99990050A</v>
          </cell>
          <cell r="C1639" t="str">
            <v>Elaboracao de manual de operacao e manutencao para subestacao abaixadoras de tensao.</v>
          </cell>
          <cell r="D1639" t="str">
            <v>un</v>
          </cell>
          <cell r="E1639">
            <v>1058.19</v>
          </cell>
        </row>
        <row r="1640">
          <cell r="A1640" t="str">
            <v>SE009781</v>
          </cell>
          <cell r="B1640" t="str">
            <v>SE99990100A</v>
          </cell>
          <cell r="C1640" t="str">
            <v>Servicos de comissionamento, testes e treinamento pessoal para utilizacao de subestacao abaixadora de tensao.</v>
          </cell>
          <cell r="D1640" t="str">
            <v>un</v>
          </cell>
          <cell r="E1640">
            <v>2656.31</v>
          </cell>
        </row>
        <row r="1641">
          <cell r="A1641" t="str">
            <v>ST005780</v>
          </cell>
          <cell r="B1641" t="str">
            <v>ST05050050A</v>
          </cell>
          <cell r="C1641" t="str">
            <v>Aplicacao de selante asfaltico a base de acrilicas para pavimentos de concreto, usado como imprimador para material termoplastico, inclusive fornecimento dos materiais necessarios conforme especificacao CET-RIO.</v>
          </cell>
          <cell r="D1641" t="str">
            <v>m2</v>
          </cell>
          <cell r="E1641">
            <v>4.7</v>
          </cell>
        </row>
        <row r="1642">
          <cell r="A1642" t="str">
            <v>ST004511</v>
          </cell>
          <cell r="B1642" t="str">
            <v>ST05050100A</v>
          </cell>
          <cell r="C1642" t="str">
            <v>Instalacao de segregador, conforme especificacao CET-RIO.</v>
          </cell>
          <cell r="D1642" t="str">
            <v>un</v>
          </cell>
          <cell r="E1642">
            <v>8.57</v>
          </cell>
        </row>
        <row r="1643">
          <cell r="A1643" t="str">
            <v>ST005779</v>
          </cell>
          <cell r="B1643" t="str">
            <v>ST15250200/</v>
          </cell>
          <cell r="C1643" t="str">
            <v>Placa de sinalizacao de aluminio com fundo, simbolos e tarjas, em pelicula refletiva com esferas inclusas, inclusive elementos de fixacao, conforme especificacao da CET-RIO.  Fornecimento.</v>
          </cell>
          <cell r="D1643" t="str">
            <v>m2</v>
          </cell>
          <cell r="E1643">
            <v>439.72</v>
          </cell>
        </row>
        <row r="1644">
          <cell r="A1644" t="str">
            <v>ST005776</v>
          </cell>
          <cell r="B1644" t="str">
            <v>ST15250250/</v>
          </cell>
          <cell r="C1644" t="str">
            <v>Placa de sinalizacao de aluminio com fundo, simbolos e tarjas pintadas, inclusive elementos de fixacao, conforme especificacao da CET-RIO.  Fornecimento.</v>
          </cell>
          <cell r="D1644" t="str">
            <v>m2</v>
          </cell>
          <cell r="E1644">
            <v>235.92</v>
          </cell>
        </row>
        <row r="1645">
          <cell r="A1645" t="str">
            <v>ST005774</v>
          </cell>
          <cell r="B1645" t="str">
            <v>ST15250300/</v>
          </cell>
          <cell r="C1645" t="str">
            <v>Placa de sinalizacao modulada de aluminio com fundo em pelicula refletiva com esferas inclusas, simbolos e tarjas em pelicula refletiva com esferas encapsuladas, inclusive elementos de fixacao, conforme especificacao CET-RIO.  Fornecimento.</v>
          </cell>
          <cell r="D1645" t="str">
            <v>m2</v>
          </cell>
          <cell r="E1645">
            <v>985</v>
          </cell>
        </row>
        <row r="1646">
          <cell r="A1646" t="str">
            <v>ST005775</v>
          </cell>
          <cell r="B1646" t="str">
            <v>ST15250350/</v>
          </cell>
          <cell r="C1646" t="str">
            <v>Placa de sinalizacao modulada de aluminio com fundo, simbolos e tarjas em pelicula refletiva com esferas encapsuladas, inclusive elementos de fixacao, conforme especificacao CET-RIO.  Fornecimento.</v>
          </cell>
          <cell r="D1646" t="str">
            <v>m2</v>
          </cell>
          <cell r="E1646">
            <v>1054.1300000000001</v>
          </cell>
        </row>
        <row r="1647">
          <cell r="A1647" t="str">
            <v>ST005786</v>
          </cell>
          <cell r="B1647" t="str">
            <v>ST15250400/</v>
          </cell>
          <cell r="C1647" t="str">
            <v>Placa de sinalizacao modulada de aluminio com fundo, simbolos e tarjas, em pelicula refletiva com esferas inclusas, inclusive elementos de fixacao, conforme especificacao da CET-RIO.  Fornecimento.</v>
          </cell>
          <cell r="D1647" t="str">
            <v>m2</v>
          </cell>
          <cell r="E1647">
            <v>652.5</v>
          </cell>
        </row>
        <row r="1648">
          <cell r="A1648" t="str">
            <v>ST010410</v>
          </cell>
          <cell r="B1648" t="str">
            <v>ST15300050/</v>
          </cell>
          <cell r="C1648" t="str">
            <v>Aplicacao de pelicula refletiva tipo II, com esferas encapsuladas (AI - alta intensidade), em placas de sinalizacao, medida pela area envolvente da pelicula empregada, tanto no fundo, como na mensagem.</v>
          </cell>
          <cell r="D1648" t="str">
            <v>m2</v>
          </cell>
          <cell r="E1648">
            <v>116.01</v>
          </cell>
        </row>
        <row r="1649">
          <cell r="A1649" t="str">
            <v>ST010411</v>
          </cell>
          <cell r="B1649" t="str">
            <v>ST15300100/</v>
          </cell>
          <cell r="C1649" t="str">
            <v>Aplicacao de pelicula refletiva tipo I, com esferas inclusas (GT - grau tecnico), em placas de sinalizacao, medida pela area envolvente da pelicula empregada, tanto no fundo, como na mensagem.</v>
          </cell>
          <cell r="D1649" t="str">
            <v>m2</v>
          </cell>
          <cell r="E1649">
            <v>51.57</v>
          </cell>
        </row>
        <row r="1650">
          <cell r="A1650" t="str">
            <v>ST006726</v>
          </cell>
          <cell r="B1650" t="str">
            <v>ST15300150/</v>
          </cell>
          <cell r="C1650" t="str">
            <v>Pelicula anti-pichacao para placas de sinalizacao.</v>
          </cell>
          <cell r="D1650" t="str">
            <v>m2</v>
          </cell>
          <cell r="E1650">
            <v>60.7</v>
          </cell>
        </row>
        <row r="1651">
          <cell r="A1651" t="str">
            <v>ST008890</v>
          </cell>
          <cell r="B1651" t="str">
            <v>ST15350050/</v>
          </cell>
          <cell r="C1651" t="str">
            <v>Placa de regulamentacao, diametro de 500mm, fabricada em fibra de vidro pelo sistema S.M.C.  Fornecimento.</v>
          </cell>
          <cell r="D1651" t="str">
            <v>un</v>
          </cell>
          <cell r="E1651">
            <v>28.37</v>
          </cell>
        </row>
        <row r="1652">
          <cell r="A1652" t="str">
            <v>ST008984</v>
          </cell>
          <cell r="B1652" t="str">
            <v>ST15450050/</v>
          </cell>
          <cell r="C1652" t="str">
            <v>Braquete de aco galvanizado, medindo (35x45x35)mm, com furos de 1/4" e rasgos laterais retangulares de 1"x1/4", conforme especificacao da CET-RIO.  Fornecimento.</v>
          </cell>
          <cell r="D1652" t="str">
            <v>un</v>
          </cell>
          <cell r="E1652">
            <v>0.7</v>
          </cell>
        </row>
        <row r="1653">
          <cell r="A1653" t="str">
            <v>ST008982</v>
          </cell>
          <cell r="B1653" t="str">
            <v>ST15450100/</v>
          </cell>
          <cell r="C1653" t="str">
            <v>Fita de aco galvanizado, com 19mm de largura e 0,50mm de espessura, conforme especificacao da CET-RIO.  Fornecimento.</v>
          </cell>
          <cell r="D1653" t="str">
            <v>Kg</v>
          </cell>
          <cell r="E1653">
            <v>5.81</v>
          </cell>
        </row>
        <row r="1654">
          <cell r="A1654" t="str">
            <v>ST008983</v>
          </cell>
          <cell r="B1654" t="str">
            <v>ST15450150/</v>
          </cell>
          <cell r="C1654" t="str">
            <v>Selo de aco galvanizado, para fixacao de fitas de (19x0,50)mm, conforme especificacao da CET-RIO.  Fornecimento.</v>
          </cell>
          <cell r="D1654" t="str">
            <v>un</v>
          </cell>
          <cell r="E1654">
            <v>0.22</v>
          </cell>
        </row>
        <row r="1655">
          <cell r="A1655" t="str">
            <v>ST008985</v>
          </cell>
          <cell r="B1655" t="str">
            <v>ST15450200/</v>
          </cell>
          <cell r="C1655" t="str">
            <v>Suporte para fixacao de placas, fabricado em perfil "U" de 1 3/4"x5/8", em chapas de aco galvanizado de 2mm de espessura, comprimento de 400mm, com abracadeira para fixacao em hastes de 2" de diametro externo, conforme especificacao da CET-RIO.  Fornecime</v>
          </cell>
          <cell r="D1655" t="str">
            <v>un</v>
          </cell>
          <cell r="E1655">
            <v>18.5</v>
          </cell>
        </row>
        <row r="1656">
          <cell r="A1656" t="str">
            <v>ST008986</v>
          </cell>
          <cell r="B1656" t="str">
            <v>ST15450250/</v>
          </cell>
          <cell r="C1656" t="str">
            <v>Suporte para fixacao de placas, fabricado em perfil "U" de 1 3/4"x5/8", em chapas de aco galvanizado de 2mm de espessura, comprimento de 700mm, com abracadeira para fixacao em hastes de 2" de diametro externo, conforme especificacao da CET-RIO.  Fornecime</v>
          </cell>
          <cell r="D1656" t="str">
            <v>un</v>
          </cell>
          <cell r="E1656">
            <v>29.7</v>
          </cell>
        </row>
        <row r="1657">
          <cell r="A1657" t="str">
            <v>ST008987</v>
          </cell>
          <cell r="B1657" t="str">
            <v>ST15450300/</v>
          </cell>
          <cell r="C1657" t="str">
            <v>Suporte para fixacao de placas, fabricado em perfil "U" de 1 3/4"x5/8", em chapas de aco galvanizado de 2mm de espessura, comprimento de 700mm, com abracadeira para fixacao em hastes de 4" de diametro externo, conforme especificacao da CET-RIO.  Fornecime</v>
          </cell>
          <cell r="D1657" t="str">
            <v>un</v>
          </cell>
          <cell r="E1657">
            <v>46.5</v>
          </cell>
        </row>
        <row r="1658">
          <cell r="A1658" t="str">
            <v>ST008988</v>
          </cell>
          <cell r="B1658" t="str">
            <v>ST15500050/</v>
          </cell>
          <cell r="C1658" t="str">
            <v>Pelicula refletiva de esferas inclusas (grau tecnico), em rolo de 610mmx20m.  Fornecimento.</v>
          </cell>
          <cell r="D1658" t="str">
            <v>rolo</v>
          </cell>
          <cell r="E1658">
            <v>487.34</v>
          </cell>
        </row>
        <row r="1659">
          <cell r="A1659" t="str">
            <v>ST010037</v>
          </cell>
          <cell r="B1659" t="str">
            <v>ST15500100/</v>
          </cell>
          <cell r="C1659" t="str">
            <v>Tinta esmalte sintetico para silk-screen, na cor amarela, lata de 900ml.  Fornecimento.</v>
          </cell>
          <cell r="D1659" t="str">
            <v>un</v>
          </cell>
          <cell r="E1659">
            <v>20.58</v>
          </cell>
        </row>
        <row r="1660">
          <cell r="A1660" t="str">
            <v>ST010038</v>
          </cell>
          <cell r="B1660" t="str">
            <v>ST15500150/</v>
          </cell>
          <cell r="C1660" t="str">
            <v>Tinta esmalte sintetico para silk-screen, na cor azul, lata de 900ml.  Fornecimento.</v>
          </cell>
          <cell r="D1660" t="str">
            <v>un</v>
          </cell>
          <cell r="E1660">
            <v>22.29</v>
          </cell>
        </row>
        <row r="1661">
          <cell r="A1661" t="str">
            <v>ST010035</v>
          </cell>
          <cell r="B1661" t="str">
            <v>ST15500200/</v>
          </cell>
          <cell r="C1661" t="str">
            <v>Tinta esmalte sintetico para silk-screen, na cor branca, lata de 900ml.  Fornecimento.</v>
          </cell>
          <cell r="D1661" t="str">
            <v>un</v>
          </cell>
          <cell r="E1661">
            <v>20.16</v>
          </cell>
        </row>
        <row r="1662">
          <cell r="A1662" t="str">
            <v>ST010036</v>
          </cell>
          <cell r="B1662" t="str">
            <v>ST15500250/</v>
          </cell>
          <cell r="C1662" t="str">
            <v>Tinta esmalte sintetico para silk-screen, na cor preta, lata de 900ml.  Fornecimento.</v>
          </cell>
          <cell r="D1662" t="str">
            <v>un</v>
          </cell>
          <cell r="E1662">
            <v>17.920000000000002</v>
          </cell>
        </row>
        <row r="1663">
          <cell r="A1663" t="str">
            <v>ST010039</v>
          </cell>
          <cell r="B1663" t="str">
            <v>ST15500300/</v>
          </cell>
          <cell r="C1663" t="str">
            <v>Tinta esmalte sintetico para silk-screen, na cor vermelha, lata de 900ml.  Fornecimento.</v>
          </cell>
          <cell r="D1663" t="str">
            <v>un</v>
          </cell>
          <cell r="E1663">
            <v>25.79</v>
          </cell>
        </row>
        <row r="1664">
          <cell r="A1664" t="str">
            <v>ST010640</v>
          </cell>
          <cell r="B1664" t="str">
            <v>ST15550050/</v>
          </cell>
          <cell r="C1664" t="str">
            <v>Braco projetado para poste multi-uso, em tubo de aco, diametro de 88,9mm e projecao horizontal de 4370mm.  Fornecimento.</v>
          </cell>
          <cell r="D1664" t="str">
            <v>un</v>
          </cell>
          <cell r="E1664">
            <v>494</v>
          </cell>
        </row>
        <row r="1665">
          <cell r="A1665" t="str">
            <v>ST017975</v>
          </cell>
          <cell r="B1665" t="str">
            <v>ST15550100/</v>
          </cell>
          <cell r="C1665" t="str">
            <v>Braco projetado de aco galvanizado a fogo e pintado, conico, continuo, para sinalizacao, com projecao de 2,70m, conforme especificacoes CET-RIO. Fornecimento.</v>
          </cell>
          <cell r="D1665" t="str">
            <v>un</v>
          </cell>
          <cell r="E1665">
            <v>460</v>
          </cell>
        </row>
        <row r="1666">
          <cell r="A1666" t="str">
            <v>ST017976</v>
          </cell>
          <cell r="B1666" t="str">
            <v>ST15550103/</v>
          </cell>
          <cell r="C1666" t="str">
            <v>Braco projetado de aco galvanizado a fogo e pintado, conico, continuo, para sinalizacao, com projecao de 3,70m, conforme especificacoes CET-RIO. Fornecimento.</v>
          </cell>
          <cell r="D1666" t="str">
            <v>un</v>
          </cell>
          <cell r="E1666">
            <v>546</v>
          </cell>
        </row>
        <row r="1667">
          <cell r="A1667" t="str">
            <v>ST017977</v>
          </cell>
          <cell r="B1667" t="str">
            <v>ST15550106/</v>
          </cell>
          <cell r="C1667" t="str">
            <v>Braco projetado de aco galvanizado a fogo e pintado, conico, continuo, para sinalizacao, com projecao de 4,70m, conforme especificacoes CET-RIO. Fornecimento.</v>
          </cell>
          <cell r="D1667" t="str">
            <v>un</v>
          </cell>
          <cell r="E1667">
            <v>620</v>
          </cell>
        </row>
        <row r="1668">
          <cell r="A1668" t="str">
            <v>ST006166</v>
          </cell>
          <cell r="B1668" t="str">
            <v>ST20050050/</v>
          </cell>
          <cell r="C1668" t="str">
            <v>Cone de sinalizacao, refletivo, flexivel, altura de 900mm, conforme especificacao da CET-RIO.  Fornecimento.</v>
          </cell>
          <cell r="D1668" t="str">
            <v>un</v>
          </cell>
          <cell r="E1668">
            <v>95.5</v>
          </cell>
        </row>
        <row r="1669">
          <cell r="A1669" t="str">
            <v>ST006168</v>
          </cell>
          <cell r="B1669" t="str">
            <v>ST20050100/</v>
          </cell>
          <cell r="C1669" t="str">
            <v>Cone de sinalizacao, altura de 750mm, conforme especificacao da CET-RIO.  Fornecimento.</v>
          </cell>
          <cell r="D1669" t="str">
            <v>un</v>
          </cell>
          <cell r="E1669">
            <v>52.98</v>
          </cell>
        </row>
        <row r="1670">
          <cell r="A1670" t="str">
            <v>ST006879</v>
          </cell>
          <cell r="B1670" t="str">
            <v>ST20100050/</v>
          </cell>
          <cell r="C1670" t="str">
            <v>Aluguel mensal de radio transmissor-receptor para servicos de operacoes de trafego.</v>
          </cell>
          <cell r="D1670" t="str">
            <v>mes</v>
          </cell>
          <cell r="E1670">
            <v>70</v>
          </cell>
        </row>
        <row r="1671">
          <cell r="A1671" t="str">
            <v>ST008125</v>
          </cell>
          <cell r="B1671" t="str">
            <v>ST20100100/</v>
          </cell>
          <cell r="C1671" t="str">
            <v>Cinta simples para fixacao do conjunto de sustentacao de sinalizacao vertical (semaforos e placas), conforme desenho no 1859-PD.  Fornecimento.</v>
          </cell>
          <cell r="D1671" t="str">
            <v>par</v>
          </cell>
          <cell r="E1671">
            <v>109</v>
          </cell>
        </row>
        <row r="1672">
          <cell r="A1672" t="str">
            <v>ST008124</v>
          </cell>
          <cell r="B1672" t="str">
            <v>ST20100150/</v>
          </cell>
          <cell r="C1672" t="str">
            <v>Cinta dupla para fixacao do conjunto de sustentacao de sinalizacao vertical (semaforos e placas), conforme desenho no 1859-PD.  Fornecimento.</v>
          </cell>
          <cell r="D1672" t="str">
            <v>par</v>
          </cell>
          <cell r="E1672">
            <v>147</v>
          </cell>
        </row>
        <row r="1673">
          <cell r="A1673" t="str">
            <v>ST005408</v>
          </cell>
          <cell r="B1673" t="str">
            <v>ST25050050A</v>
          </cell>
          <cell r="C1673" t="str">
            <v>Emenda direta de cabo telefonico com ate 100 pares.</v>
          </cell>
          <cell r="D1673" t="str">
            <v>un</v>
          </cell>
          <cell r="E1673">
            <v>14.58</v>
          </cell>
        </row>
        <row r="1674">
          <cell r="A1674" t="str">
            <v>ST017927</v>
          </cell>
          <cell r="B1674" t="str">
            <v>ST25050100/</v>
          </cell>
          <cell r="C1674" t="str">
            <v>Instalacao aerea de cabos de comunicacao.</v>
          </cell>
          <cell r="D1674" t="str">
            <v>m</v>
          </cell>
          <cell r="E1674">
            <v>6.99</v>
          </cell>
        </row>
        <row r="1675">
          <cell r="A1675" t="str">
            <v>ST005411</v>
          </cell>
          <cell r="B1675" t="str">
            <v>ST25050150A</v>
          </cell>
          <cell r="C1675" t="str">
            <v>Instalacao de bloco terminal de 10 pares em bastidores de aco, inclusive realizacao de emendas.</v>
          </cell>
          <cell r="D1675" t="str">
            <v>un</v>
          </cell>
          <cell r="E1675">
            <v>48.53</v>
          </cell>
        </row>
        <row r="1676">
          <cell r="A1676" t="str">
            <v>ST005419</v>
          </cell>
          <cell r="B1676" t="str">
            <v>ST25050200A</v>
          </cell>
          <cell r="C1676" t="str">
            <v>Instalacao de caixa de emenda aerea.</v>
          </cell>
          <cell r="D1676" t="str">
            <v>un</v>
          </cell>
          <cell r="E1676">
            <v>26.25</v>
          </cell>
        </row>
        <row r="1677">
          <cell r="A1677" t="str">
            <v>ST005412</v>
          </cell>
          <cell r="B1677" t="str">
            <v>ST25050250A</v>
          </cell>
          <cell r="C1677" t="str">
            <v>Instalacao de kit de protecao para 10 pares.</v>
          </cell>
          <cell r="D1677" t="str">
            <v>un</v>
          </cell>
          <cell r="E1677">
            <v>7.29</v>
          </cell>
        </row>
        <row r="1678">
          <cell r="A1678" t="str">
            <v>ST005417</v>
          </cell>
          <cell r="B1678" t="str">
            <v>ST25050300A</v>
          </cell>
          <cell r="C1678" t="str">
            <v>Instalacao subterranea de cabos de comunicacao.</v>
          </cell>
          <cell r="D1678" t="str">
            <v>m</v>
          </cell>
          <cell r="E1678">
            <v>2.17</v>
          </cell>
        </row>
        <row r="1679">
          <cell r="A1679" t="str">
            <v>ST007618</v>
          </cell>
          <cell r="B1679" t="str">
            <v>ST25100050/</v>
          </cell>
          <cell r="C1679" t="str">
            <v>Fornecimento de alca pre-formada para cordoalha 5/16".</v>
          </cell>
          <cell r="D1679" t="str">
            <v>un</v>
          </cell>
          <cell r="E1679">
            <v>3.23</v>
          </cell>
        </row>
        <row r="1680">
          <cell r="A1680" t="str">
            <v>ST007617</v>
          </cell>
          <cell r="B1680" t="str">
            <v>ST25100100/</v>
          </cell>
          <cell r="C1680" t="str">
            <v>Fornecimento de arame de espinar encapado.</v>
          </cell>
          <cell r="D1680" t="str">
            <v>m</v>
          </cell>
          <cell r="E1680">
            <v>0.06</v>
          </cell>
        </row>
        <row r="1681">
          <cell r="A1681" t="str">
            <v>ST007614</v>
          </cell>
          <cell r="B1681" t="str">
            <v>ST25100150/</v>
          </cell>
          <cell r="C1681" t="str">
            <v>Fornecimento de cabo de comunicacao de cobre, CTP-APL-50, 0,50mm2, 20 pares.</v>
          </cell>
          <cell r="D1681" t="str">
            <v>m</v>
          </cell>
          <cell r="E1681">
            <v>2.65</v>
          </cell>
        </row>
        <row r="1682">
          <cell r="A1682" t="str">
            <v>ST007615</v>
          </cell>
          <cell r="B1682" t="str">
            <v>ST25100200/</v>
          </cell>
          <cell r="C1682" t="str">
            <v>Fornecimento de cabo de comunicacao de cobre, CTP-APL-50, 0,50mm2, 50 pares.</v>
          </cell>
          <cell r="D1682" t="str">
            <v>m</v>
          </cell>
          <cell r="E1682">
            <v>5.26</v>
          </cell>
        </row>
        <row r="1683">
          <cell r="A1683" t="str">
            <v>ST007616</v>
          </cell>
          <cell r="B1683" t="str">
            <v>ST25100250/</v>
          </cell>
          <cell r="C1683" t="str">
            <v>Fornecimento de cabo de comunicacao de cobre, CTP-APL-50, 0,50mm2, 100 pares.</v>
          </cell>
          <cell r="D1683" t="str">
            <v>m</v>
          </cell>
          <cell r="E1683">
            <v>10.45</v>
          </cell>
        </row>
        <row r="1684">
          <cell r="A1684" t="str">
            <v>ST007874</v>
          </cell>
          <cell r="B1684" t="str">
            <v>ST25100300/</v>
          </cell>
          <cell r="C1684" t="str">
            <v>Fornecimento de cabo de comunicacao de cobre, 0,65mm2, CCE-APL-65, 3 pares.</v>
          </cell>
          <cell r="D1684" t="str">
            <v>m</v>
          </cell>
          <cell r="E1684">
            <v>0.97</v>
          </cell>
        </row>
        <row r="1685">
          <cell r="A1685" t="str">
            <v>ST007613</v>
          </cell>
          <cell r="B1685" t="str">
            <v>ST25100350/</v>
          </cell>
          <cell r="C1685" t="str">
            <v>Fornecimento de cordoalha de aco de 5/16".</v>
          </cell>
          <cell r="D1685" t="str">
            <v>m</v>
          </cell>
          <cell r="E1685">
            <v>2.58</v>
          </cell>
        </row>
        <row r="1686">
          <cell r="A1686" t="str">
            <v>ST007612</v>
          </cell>
          <cell r="B1686" t="str">
            <v>ST25100400/</v>
          </cell>
          <cell r="C1686" t="str">
            <v>Fornecimento de fio telefonico FE-100, bitola de 1mm2.</v>
          </cell>
          <cell r="D1686" t="str">
            <v>m</v>
          </cell>
          <cell r="E1686">
            <v>0.57999999999999996</v>
          </cell>
        </row>
        <row r="1687">
          <cell r="A1687" t="str">
            <v>ST006331</v>
          </cell>
          <cell r="B1687" t="str">
            <v>ST25100450/</v>
          </cell>
          <cell r="C1687" t="str">
            <v>Cabo telefonico de cobre, CTP-APL-50, 0,50mm2, 10 pares.  Fornecimento.</v>
          </cell>
          <cell r="D1687" t="str">
            <v>m</v>
          </cell>
          <cell r="E1687" t="e">
            <v>#N/A</v>
          </cell>
        </row>
        <row r="1688">
          <cell r="A1688" t="str">
            <v>ST008307</v>
          </cell>
          <cell r="B1688" t="str">
            <v>ST25150050/</v>
          </cell>
          <cell r="C1688" t="str">
            <v>Cabo de fibra otico, monomodo, geleado, para instalacao subterranea em dutos.  Fornecimento.</v>
          </cell>
          <cell r="D1688" t="str">
            <v>m</v>
          </cell>
          <cell r="E1688">
            <v>4.3899999999999997</v>
          </cell>
        </row>
        <row r="1689">
          <cell r="A1689" t="str">
            <v>ST007142</v>
          </cell>
          <cell r="B1689" t="str">
            <v>ST30050050/</v>
          </cell>
          <cell r="C1689" t="str">
            <v>Projeto de intersecao semaforizada de acordo com as especificoes da CET-RIO.</v>
          </cell>
          <cell r="D1689" t="str">
            <v>un</v>
          </cell>
          <cell r="E1689">
            <v>988.11</v>
          </cell>
        </row>
        <row r="1690">
          <cell r="A1690" t="str">
            <v>ST008244</v>
          </cell>
          <cell r="B1690" t="str">
            <v>ST30100050A</v>
          </cell>
          <cell r="C1690" t="str">
            <v>Projeto de sinalizacao grafica horizontal conforme especificacoes da CET-RIO.</v>
          </cell>
          <cell r="D1690" t="str">
            <v>Km</v>
          </cell>
          <cell r="E1690">
            <v>342.88</v>
          </cell>
        </row>
        <row r="1691">
          <cell r="A1691" t="str">
            <v>ST008576</v>
          </cell>
          <cell r="B1691" t="str">
            <v>ST35050050/</v>
          </cell>
          <cell r="C1691" t="str">
            <v>Gradil para canalizacao e protecao de pedestres com painel de propaganda, com largura de 1,50m e altura de 1m, formado por moldura tubular com diametro de 60mm, envolvendo quadro de chapa de aco, conforme especificacoes da CET-RIO.  Fornecimento e assenta</v>
          </cell>
          <cell r="D1691" t="str">
            <v>un</v>
          </cell>
          <cell r="E1691">
            <v>379.08</v>
          </cell>
        </row>
        <row r="1692">
          <cell r="A1692" t="str">
            <v>ST008575</v>
          </cell>
          <cell r="B1692" t="str">
            <v>ST35050100/</v>
          </cell>
          <cell r="C1692" t="str">
            <v>Gradil para canalizacao e protecao de pedestres com painel de tela, com largura de 1,50m e altura de 1m, formado por moldura tubular com diametro de 60mm, envolvendo quadro de tela de aco expandido, conforme especificacoes da CET-RIO.  Fornecimento e asse</v>
          </cell>
          <cell r="D1692" t="str">
            <v>un</v>
          </cell>
          <cell r="E1692">
            <v>509.98</v>
          </cell>
        </row>
        <row r="1693">
          <cell r="A1693" t="str">
            <v>ST010430</v>
          </cell>
          <cell r="B1693" t="str">
            <v>ST35100050/</v>
          </cell>
          <cell r="C1693" t="str">
            <v>Defensa metalica de (1,50x1,50)m para protecao de pedestres, formada por 2 tubos de 6" na vertical e 3 tubos na horizontal, sendo 1 de 3" e 2 de 1", fixados por encaixe, com tratamento anticorrosivo e pintura.  Fornecimento e colocacao.</v>
          </cell>
          <cell r="D1693" t="str">
            <v>mod</v>
          </cell>
          <cell r="E1693">
            <v>574.21</v>
          </cell>
        </row>
        <row r="1694">
          <cell r="A1694" t="str">
            <v>ST008572</v>
          </cell>
          <cell r="B1694" t="str">
            <v>ST40050050/</v>
          </cell>
          <cell r="C1694" t="str">
            <v>Contagem classificada de fluxo de pedestres de acordo com as especificacoes da CET-RIO.</v>
          </cell>
          <cell r="D1694" t="str">
            <v>fluxo.h</v>
          </cell>
          <cell r="E1694" t="e">
            <v>#N/A</v>
          </cell>
        </row>
        <row r="1695">
          <cell r="A1695" t="str">
            <v>ST008571</v>
          </cell>
          <cell r="B1695" t="str">
            <v>ST40050100B</v>
          </cell>
          <cell r="C1695" t="str">
            <v>Contagem classificada de fluxo de veiculos de acordo com as especificacoes da CET-RIO.</v>
          </cell>
          <cell r="D1695" t="str">
            <v>fluxo.h</v>
          </cell>
          <cell r="E1695">
            <v>12.5</v>
          </cell>
        </row>
        <row r="1696">
          <cell r="A1696" t="str">
            <v>ST008335</v>
          </cell>
          <cell r="B1696" t="str">
            <v>ST40050150/</v>
          </cell>
          <cell r="C1696" t="str">
            <v>Levantamento de perfil de trafego de secoes de vias urbanas, com ate 4 faixas, atraves de contagens volumetricas, nao classificadas durante 7 dias, em intervalos de 15min, realizadas por dispositivos pneumaticos, com apresentacao dos dados em meio magneti</v>
          </cell>
          <cell r="D1696" t="str">
            <v>un</v>
          </cell>
          <cell r="E1696">
            <v>1954</v>
          </cell>
        </row>
        <row r="1697">
          <cell r="A1697" t="str">
            <v>ST008919</v>
          </cell>
          <cell r="B1697" t="str">
            <v>ST40100050A</v>
          </cell>
          <cell r="C1697" t="str">
            <v>Pesquisa de origem-destino de acordo com as especificacoes a CET-RIO.</v>
          </cell>
          <cell r="D1697" t="str">
            <v>un</v>
          </cell>
          <cell r="E1697">
            <v>0.16</v>
          </cell>
        </row>
        <row r="1698">
          <cell r="A1698" t="str">
            <v>ST008920</v>
          </cell>
          <cell r="B1698" t="str">
            <v>ST40100100A</v>
          </cell>
          <cell r="C1698" t="str">
            <v>Pesquisa de polos geradores dee trafego de acordo com as especificacoes a CET-RIO.</v>
          </cell>
          <cell r="D1698" t="str">
            <v>un</v>
          </cell>
          <cell r="E1698">
            <v>0.23</v>
          </cell>
        </row>
        <row r="1699">
          <cell r="A1699" t="str">
            <v>ST009292</v>
          </cell>
          <cell r="B1699" t="str">
            <v>ST40150050/</v>
          </cell>
          <cell r="C1699" t="str">
            <v>Sistema automatizado de controle de estacionamento em area fechadas, incluindo o sistema de gerenciamento, duas cancelas, detetores, terminais de controle de uma entrada e uma saida.  Fornecimento, instalacao, testes e treinamento.</v>
          </cell>
          <cell r="D1699" t="str">
            <v>un</v>
          </cell>
          <cell r="E1699">
            <v>56600.54</v>
          </cell>
        </row>
        <row r="1700">
          <cell r="A1700" t="str">
            <v>ST009293</v>
          </cell>
          <cell r="B1700" t="str">
            <v>ST40150100/</v>
          </cell>
          <cell r="C1700" t="str">
            <v>Circuito fechado de TV com sistema de gravacao de imagens para controle de estacionamentos.</v>
          </cell>
          <cell r="D1700" t="str">
            <v>un</v>
          </cell>
          <cell r="E1700">
            <v>6719.46</v>
          </cell>
        </row>
        <row r="1701">
          <cell r="A1701" t="str">
            <v>ST016013</v>
          </cell>
          <cell r="B1701" t="str">
            <v>ST45050050/</v>
          </cell>
          <cell r="C1701" t="str">
            <v>Suporte de fixacao de bloco semaforico principal ao braco projetado de diametro de 88,9mm, com ligacao aparafusada pela extremidade externa da caixa de modulo focal.  Fornecimento.</v>
          </cell>
          <cell r="D1701" t="str">
            <v>un</v>
          </cell>
          <cell r="E1701">
            <v>295.8</v>
          </cell>
        </row>
        <row r="1702">
          <cell r="A1702" t="str">
            <v>ST017448</v>
          </cell>
          <cell r="B1702" t="str">
            <v>ST45100050/</v>
          </cell>
          <cell r="C1702" t="str">
            <v>Controlador de area para sistema de controle de trafego Digicon.  Fornecimento.</v>
          </cell>
          <cell r="D1702" t="str">
            <v>un</v>
          </cell>
          <cell r="E1702" t="e">
            <v>#N/A</v>
          </cell>
        </row>
        <row r="1703">
          <cell r="A1703" t="str">
            <v>ST017726</v>
          </cell>
          <cell r="B1703" t="str">
            <v>ST45150050/</v>
          </cell>
          <cell r="C1703" t="str">
            <v>Caixa de passagem com tampa articulada de ferro, com trava, tipo leve 600L-600mm de altura, conforme especificacao CET-RIO.  Fornecimento e assentamento.</v>
          </cell>
          <cell r="D1703" t="str">
            <v>un</v>
          </cell>
          <cell r="E1703">
            <v>256.75</v>
          </cell>
        </row>
        <row r="1704">
          <cell r="A1704" t="str">
            <v>AD017776</v>
          </cell>
          <cell r="B1704" t="str">
            <v>AD20050050/</v>
          </cell>
          <cell r="C1704" t="str">
            <v xml:space="preserve">Barracao de obra com paredes de madeira compensada, tipo Madeirit resinado com 10mm de espessura, piso cimentado e estrutura de Pinho de 3a ou similar, e cobertura de telhas onduladas de fibras vegetais e minerais com 3mm de espessura, inclusive pintura, </v>
          </cell>
          <cell r="D1704" t="str">
            <v>m2</v>
          </cell>
          <cell r="E1704">
            <v>149.37</v>
          </cell>
        </row>
        <row r="1705">
          <cell r="A1705" t="str">
            <v>AD017836</v>
          </cell>
          <cell r="B1705" t="str">
            <v>AD20050100/</v>
          </cell>
          <cell r="C1705" t="str">
            <v>Barracao de obra com parede de madeira, tipo madeirit resinado com 10mm de espessura, pintadas internamente e externamente com PVA - latex, piso em concreto simples revestido com cimentado, estrutura de pinho de 3a, cobertura de telhas onduladas de fibras</v>
          </cell>
          <cell r="D1705" t="str">
            <v>m2</v>
          </cell>
          <cell r="E1705">
            <v>140.5</v>
          </cell>
        </row>
        <row r="1706">
          <cell r="A1706" t="str">
            <v>AD004565</v>
          </cell>
          <cell r="B1706" t="str">
            <v>AD20050150/</v>
          </cell>
          <cell r="C1706" t="str">
            <v>Fornecimento e colocacao de tapume de madeira compensada Madeirit ou similar, a prova d'agua, com espessura de 12mm, em quadro de 2,20x2,20m, montante e travessa WM, madeira de Lei 3"x3", com reaproveitamento por 10 vezes.</v>
          </cell>
          <cell r="D1706" t="str">
            <v>m2</v>
          </cell>
          <cell r="E1706">
            <v>31.13</v>
          </cell>
        </row>
        <row r="1707">
          <cell r="A1707" t="str">
            <v>AD017806</v>
          </cell>
          <cell r="B1707" t="str">
            <v>AD20050200/</v>
          </cell>
          <cell r="C1707" t="str">
            <v xml:space="preserve">Sanitario com vaso, lavatorio e chuveiro para pessoal de obra, coletivo de 2 unidades e 4,2m2 executado com chapas de madeira compensada plastificada de 10mm e telhas onduladas de fibras vegetais e minerais, inclusive instalacoes, aparelhos, esquadrias e </v>
          </cell>
          <cell r="D1707" t="str">
            <v>un</v>
          </cell>
          <cell r="E1707">
            <v>1437</v>
          </cell>
        </row>
        <row r="1708">
          <cell r="A1708" t="str">
            <v>AD017786</v>
          </cell>
          <cell r="B1708" t="str">
            <v>AD20050250/</v>
          </cell>
          <cell r="C1708" t="str">
            <v>Sanitario com vaso, lavatorio e chuveiro para pessoal de obra, com 2m2, executado com chapas de madeira compensada plastificada de 10mm e telhas onduladas de fibras vegetais e minerais, inclusive instalacoes, aparelhos, esquadrias e ferragens, considerand</v>
          </cell>
          <cell r="D1708" t="str">
            <v>un</v>
          </cell>
          <cell r="E1708">
            <v>874.83</v>
          </cell>
        </row>
        <row r="1709">
          <cell r="A1709" t="str">
            <v>AD017721</v>
          </cell>
          <cell r="B1709" t="str">
            <v>AD20050300/</v>
          </cell>
          <cell r="C1709" t="str">
            <v>Tapume de vedacao ou protecao, executado com chapas de compensado, tipo Madeirit resinado ou similar, com 6mm de espessura, exclusive pintura.</v>
          </cell>
          <cell r="D1709" t="str">
            <v>m2</v>
          </cell>
          <cell r="E1709">
            <v>19.13</v>
          </cell>
        </row>
        <row r="1710">
          <cell r="A1710" t="str">
            <v>AD017722</v>
          </cell>
          <cell r="B1710" t="str">
            <v>AD20050350/</v>
          </cell>
          <cell r="C1710" t="str">
            <v>Tapume de vedacao ou protecao, executado com chapas de compensado, tipo Madeirit resinado ou similar, com 6mm de espessura, com utilizacao 2 vezes, exclusive pintura.</v>
          </cell>
          <cell r="D1710" t="str">
            <v>m2</v>
          </cell>
          <cell r="E1710">
            <v>14.2</v>
          </cell>
        </row>
        <row r="1711">
          <cell r="A1711" t="str">
            <v>AD000038</v>
          </cell>
          <cell r="B1711" t="str">
            <v>AD20050400/</v>
          </cell>
          <cell r="C1711" t="str">
            <v>Tapume de vedacao ou protecao, executado com tabuas de Pinho de 3a ou similar, exclusive pintura.</v>
          </cell>
          <cell r="D1711" t="str">
            <v>m2</v>
          </cell>
          <cell r="E1711">
            <v>29.06</v>
          </cell>
        </row>
        <row r="1712">
          <cell r="A1712" t="str">
            <v>AD005188</v>
          </cell>
          <cell r="B1712" t="str">
            <v>AD20100050/</v>
          </cell>
          <cell r="C1712" t="str">
            <v>Galpao de canteiro de obras, para oficina e/ou deposito, madeiramento em Pinho de 3a, cobertura de telha ondulada de cimento amianto de 6mm de espessura, preparo do terreno e piso cimentado.</v>
          </cell>
          <cell r="D1712" t="str">
            <v>m2</v>
          </cell>
          <cell r="E1712">
            <v>89.16</v>
          </cell>
        </row>
        <row r="1713">
          <cell r="A1713" t="str">
            <v>AD017094</v>
          </cell>
          <cell r="B1713" t="str">
            <v>AD20150050/</v>
          </cell>
          <cell r="C1713" t="str">
            <v>Container escritorio, modelo padrao medindo (6x2,4x2,55)m, em estrutura de aco, composto por piso de madeira corrida, paredes forradas com compensado naval, teto com isolamento termico, com 1 porta de (0,80x2,10)m, 2 basculantes de (1,20x1,20)m, WC com pi</v>
          </cell>
          <cell r="D1713" t="str">
            <v>un.mes</v>
          </cell>
          <cell r="E1713">
            <v>360.5</v>
          </cell>
        </row>
        <row r="1714">
          <cell r="A1714" t="str">
            <v>AD017095</v>
          </cell>
          <cell r="B1714" t="str">
            <v>AD20150100/</v>
          </cell>
          <cell r="C1714" t="str">
            <v>Container escritorio, vestiario ou deposito, modelo padrao medindo (6x2,4x2,55)m, em estrutura de aco, composto por piso de madeira, paredes forradas com compensado naval, teto com isolamento termico, com 1 porta de (0,80x2,10)m, 2 basculantes de (1,20x1,</v>
          </cell>
          <cell r="D1714" t="str">
            <v>un.mes</v>
          </cell>
          <cell r="E1714">
            <v>307.5</v>
          </cell>
        </row>
        <row r="1715">
          <cell r="A1715" t="str">
            <v>AD017096</v>
          </cell>
          <cell r="B1715" t="str">
            <v>AD20150150/</v>
          </cell>
          <cell r="C1715" t="str">
            <v>Container WC, modelo padrao medindo (6x2,4x2,55)m, em estrutura de aco, composto por piso de compensado naval revestido com plurigoma, paredes ao natural, teto com isolamento termico, com 1 porta de (0,80x2,10)m, 2 basculantes de (1,20x1,20), com 5 chuvei</v>
          </cell>
          <cell r="D1715" t="str">
            <v>un.mes</v>
          </cell>
          <cell r="E1715">
            <v>523.25</v>
          </cell>
        </row>
        <row r="1716">
          <cell r="A1716" t="str">
            <v>AD017731</v>
          </cell>
          <cell r="B1716" t="str">
            <v>AD20200050/</v>
          </cell>
          <cell r="C1716" t="str">
            <v>Instalacao e ligacao provisorias de alimentacao de energia eletrica, em baixa tensao (BT), para canteiro de obras, exclusive o fornecimento do medidor.</v>
          </cell>
          <cell r="D1716" t="str">
            <v>un</v>
          </cell>
          <cell r="E1716">
            <v>592.86</v>
          </cell>
        </row>
        <row r="1717">
          <cell r="A1717" t="str">
            <v>AD000071</v>
          </cell>
          <cell r="B1717" t="str">
            <v>AD20250050/</v>
          </cell>
          <cell r="C1717" t="str">
            <v>Barragem de bloqueio de obra na via publica, de acordo com a Resolucao SMO-RJ no 379 29/08/1984, compreendendo o fornecimento, pintura dos suportes de madeira e reaproveitamento do conjunto 40 vezes.</v>
          </cell>
          <cell r="D1717" t="str">
            <v>m</v>
          </cell>
          <cell r="E1717">
            <v>1.02</v>
          </cell>
        </row>
        <row r="1718">
          <cell r="A1718" t="str">
            <v>AD000072</v>
          </cell>
          <cell r="B1718" t="str">
            <v>AD20250100/</v>
          </cell>
          <cell r="C1718" t="str">
            <v>Barragem de bloqueio de obra na via publica, de acordo com a Resolucao SMO-RJ no 379 29/08/1984, compreendendo a colocacao e retirada uma vez.</v>
          </cell>
          <cell r="D1718" t="str">
            <v>m</v>
          </cell>
          <cell r="E1718">
            <v>3.41</v>
          </cell>
        </row>
        <row r="1719">
          <cell r="A1719" t="str">
            <v>AD016671</v>
          </cell>
          <cell r="B1719" t="str">
            <v>AD20250150/</v>
          </cell>
          <cell r="C1719" t="str">
            <v>Demarcacao provisoria de pavimento por pintura, em cor amarela.  Medido por area efetivamente pintada.</v>
          </cell>
          <cell r="D1719" t="str">
            <v>m2</v>
          </cell>
          <cell r="E1719">
            <v>3.14</v>
          </cell>
        </row>
        <row r="1720">
          <cell r="A1720" t="str">
            <v>AD016668</v>
          </cell>
          <cell r="B1720" t="str">
            <v>AD20250200/</v>
          </cell>
          <cell r="C1720" t="str">
            <v>Placa de sinalizacao para obra na via publica, com 0,60m de largura por 1m de altura, com avisos em letras pintadas, compreendendo o fornecimento e pintura, inclusive da estrutura em sarrafo e suporte em Pinho e base de concreto.</v>
          </cell>
          <cell r="D1720" t="str">
            <v>un</v>
          </cell>
          <cell r="E1720">
            <v>39.47</v>
          </cell>
        </row>
        <row r="1721">
          <cell r="A1721" t="str">
            <v>AD016667</v>
          </cell>
          <cell r="B1721" t="str">
            <v>AD20250250/</v>
          </cell>
          <cell r="C1721" t="str">
            <v>Placa de sinalizacao para obra na via publica, compreendendo exclusivamente o servico de colocacao e retirada.</v>
          </cell>
          <cell r="D1721" t="str">
            <v>un</v>
          </cell>
          <cell r="E1721">
            <v>0.97</v>
          </cell>
        </row>
        <row r="1722">
          <cell r="A1722" t="str">
            <v>AD000070</v>
          </cell>
          <cell r="B1722" t="str">
            <v>AD20250300/</v>
          </cell>
          <cell r="C1722" t="str">
            <v>Placa de identificacao de obra publica, inclusive pintura, suporte de madeira e transporte.  Fornecimento e colocacao.</v>
          </cell>
          <cell r="D1722" t="str">
            <v>m2</v>
          </cell>
          <cell r="E1722">
            <v>175.51</v>
          </cell>
        </row>
        <row r="1723">
          <cell r="A1723" t="str">
            <v>AD016669</v>
          </cell>
          <cell r="B1723" t="str">
            <v>AD20250350/</v>
          </cell>
          <cell r="C1723" t="str">
            <v>Semaforo para sinalizacao de obra na via publica, compreendendo exclusivamente o servico e retirada.</v>
          </cell>
          <cell r="D1723" t="str">
            <v>un</v>
          </cell>
          <cell r="E1723">
            <v>3.76</v>
          </cell>
        </row>
        <row r="1724">
          <cell r="A1724" t="str">
            <v>AD016670</v>
          </cell>
          <cell r="B1724" t="str">
            <v>AD20250400/</v>
          </cell>
          <cell r="C1724" t="str">
            <v>Semaforo para sinalizacao de obra na via publica, compreendendo o fornecimento do semaforo, do suporte de madeira e do material eletrico. Exclusive a colocacao e retirada.</v>
          </cell>
          <cell r="D1724" t="str">
            <v>un</v>
          </cell>
          <cell r="E1724">
            <v>14.46</v>
          </cell>
        </row>
        <row r="1725">
          <cell r="A1725" t="str">
            <v>AD007843</v>
          </cell>
          <cell r="B1725" t="str">
            <v>AD25050050/</v>
          </cell>
          <cell r="C1725" t="str">
            <v>Aluguel de balizador vagalume, equipado com pisca alerta e paineis de fita refletiva padrao Engenharia com altura de 1,32m, de acordo com o manual do DNSR e CET-RIO incluindo manutencao, primeira colocacao e retirada da obra.</v>
          </cell>
          <cell r="D1725" t="str">
            <v>un.mes</v>
          </cell>
          <cell r="E1725">
            <v>86.83</v>
          </cell>
        </row>
        <row r="1726">
          <cell r="A1726" t="str">
            <v>AD009141</v>
          </cell>
          <cell r="B1726" t="str">
            <v>AD25050100/</v>
          </cell>
          <cell r="C1726" t="str">
            <v>Aluguel de balizador de tela, com base metalica e contra-peso de concreto, nao ultrapassando 14cm do solo, hastes feita em tubo de PVC com parede de 10mm de espessura, e altura de 1,40m, revestido com pelicula refletiva padrao Engenharia.</v>
          </cell>
          <cell r="D1726" t="str">
            <v>un.mes</v>
          </cell>
          <cell r="E1726">
            <v>28.7</v>
          </cell>
        </row>
        <row r="1727">
          <cell r="A1727" t="str">
            <v>AD009143</v>
          </cell>
          <cell r="B1727" t="str">
            <v>AD25050150/</v>
          </cell>
          <cell r="C1727" t="str">
            <v>Aluguel de cavalete minicade, equipado com paineis refletivos de alta intensidade e um pisca alerta com celula foto-eletrica alimentada por 2 baterias de 6V (dispensa o uso de gerador).</v>
          </cell>
          <cell r="D1727" t="str">
            <v>un.mes</v>
          </cell>
          <cell r="E1727">
            <v>86.83</v>
          </cell>
        </row>
        <row r="1728">
          <cell r="A1728" t="str">
            <v>AD007844</v>
          </cell>
          <cell r="B1728" t="str">
            <v>AD25050200/</v>
          </cell>
          <cell r="C1728" t="str">
            <v>Aluguel de cavalete plastico universal, polietileno de alto impacto na cor branca, com paineis de fita refletiva na dimensoes (1,15x0,61)m, permitindo adaptacao de ate 2 piscas alertas e placas de sinalizacoes diversas de acordo com o manual do DNSR e CET</v>
          </cell>
          <cell r="D1728" t="str">
            <v>un.mes</v>
          </cell>
          <cell r="E1728">
            <v>86.83</v>
          </cell>
        </row>
        <row r="1729">
          <cell r="A1729" t="str">
            <v>AD007846</v>
          </cell>
          <cell r="B1729" t="str">
            <v>AD25050250/</v>
          </cell>
          <cell r="C1729" t="str">
            <v>Aluguel de cone canalizador empinhavel T-Topde de alta densidade de polietileno inquebravel, com 1,06m de altura e 0,33m de faixa refletiva com base de borracha removivel, permitindo prestacao de pisca alerta, de acordo com o manual do DNSR e CET-RIO, com</v>
          </cell>
          <cell r="D1729" t="str">
            <v>un.mes</v>
          </cell>
          <cell r="E1729">
            <v>32.29</v>
          </cell>
        </row>
        <row r="1730">
          <cell r="A1730" t="str">
            <v>AD007845</v>
          </cell>
          <cell r="B1730" t="str">
            <v>AD25050300/</v>
          </cell>
          <cell r="C1730" t="str">
            <v>Aluguel de pisca alerta para adaptacao em cone canalizador e cavalete universal.</v>
          </cell>
          <cell r="D1730" t="str">
            <v>un.mes</v>
          </cell>
          <cell r="E1730">
            <v>39.47</v>
          </cell>
        </row>
        <row r="1731">
          <cell r="A1731" t="str">
            <v>AD009297</v>
          </cell>
          <cell r="B1731" t="str">
            <v>AD25050350/</v>
          </cell>
          <cell r="C1731" t="str">
            <v>Aluguel de placas de sinalizacao de obras, refletivas, revestidas com pelicula refletiva grau tecnico.</v>
          </cell>
          <cell r="D1731" t="str">
            <v>m2.mes</v>
          </cell>
          <cell r="E1731">
            <v>57.41</v>
          </cell>
        </row>
        <row r="1732">
          <cell r="A1732" t="str">
            <v>AD009140</v>
          </cell>
          <cell r="B1732" t="str">
            <v>AD25050400/</v>
          </cell>
          <cell r="C1732" t="str">
            <v>Aluguel de poste Lite, feito em polietileno de alta densidade, com altura de 1,17m, com fitas refletivas, sendo a area refletiva total de 2480cm2, padrao Engenharia, equipado com pisca alerta com dispositivo de seguranca, usado tambem como suporte de plac</v>
          </cell>
          <cell r="D1732" t="str">
            <v>un.mes</v>
          </cell>
          <cell r="E1732">
            <v>86.83</v>
          </cell>
        </row>
        <row r="1733">
          <cell r="A1733" t="str">
            <v>AD009142</v>
          </cell>
          <cell r="B1733" t="str">
            <v>AD25050450/</v>
          </cell>
          <cell r="C1733" t="str">
            <v>Aluguel de rolo de tela plastica, nas dimensoes de (50x1,20)m, na cor laranja.</v>
          </cell>
          <cell r="D1733" t="str">
            <v>m.mes</v>
          </cell>
          <cell r="E1733">
            <v>1.79</v>
          </cell>
        </row>
        <row r="1734">
          <cell r="A1734" t="str">
            <v>AD017777</v>
          </cell>
          <cell r="B1734" t="str">
            <v>AD30050050A</v>
          </cell>
          <cell r="C1734" t="str">
            <v>Relatorio final de obras ou servicos de engenharia, incluindo desenhos tamanho A-1 em "Autocad for Windows", registro fotografico dos servicos com fotos (10x15)cm acompanhadas de legendas e indicacao da localizacao, informacoes contratuais, planilha orcam</v>
          </cell>
          <cell r="D1734" t="str">
            <v>un</v>
          </cell>
          <cell r="E1734">
            <v>627.5</v>
          </cell>
        </row>
        <row r="1735">
          <cell r="A1735" t="str">
            <v>AD005955</v>
          </cell>
          <cell r="B1735" t="str">
            <v>AD35050050/</v>
          </cell>
          <cell r="C1735" t="str">
            <v>Carga das particulas (PMB-565).</v>
          </cell>
          <cell r="D1735" t="str">
            <v>un</v>
          </cell>
          <cell r="E1735">
            <v>49.77</v>
          </cell>
        </row>
        <row r="1736">
          <cell r="A1736" t="str">
            <v>AD005948</v>
          </cell>
          <cell r="B1736" t="str">
            <v>AD35050053/</v>
          </cell>
          <cell r="C1736" t="str">
            <v>Desemulsibilidade (PMB-580).</v>
          </cell>
          <cell r="D1736" t="str">
            <v>un</v>
          </cell>
          <cell r="E1736">
            <v>47.87</v>
          </cell>
        </row>
        <row r="1737">
          <cell r="A1737" t="str">
            <v>AD005941</v>
          </cell>
          <cell r="B1737" t="str">
            <v>AD35050056/</v>
          </cell>
          <cell r="C1737" t="str">
            <v>Penetracao a 25oC, 100g, 5s (MB-107).</v>
          </cell>
          <cell r="D1737" t="str">
            <v>un</v>
          </cell>
          <cell r="E1737">
            <v>41.03</v>
          </cell>
        </row>
        <row r="1738">
          <cell r="A1738" t="str">
            <v>AD005953</v>
          </cell>
          <cell r="B1738" t="str">
            <v>AD35050059/</v>
          </cell>
          <cell r="C1738" t="str">
            <v>Ponto de Fulgar Cleveland (MB-90).</v>
          </cell>
          <cell r="D1738" t="str">
            <v>un</v>
          </cell>
          <cell r="E1738">
            <v>34.19</v>
          </cell>
        </row>
        <row r="1739">
          <cell r="A1739" t="str">
            <v>AD005954</v>
          </cell>
          <cell r="B1739" t="str">
            <v>AD35050062/</v>
          </cell>
          <cell r="C1739" t="str">
            <v>Viscosidade SSF a cada temperatura, para emulsao (PMB-581 a 512).</v>
          </cell>
          <cell r="D1739" t="str">
            <v>un</v>
          </cell>
          <cell r="E1739">
            <v>44.45</v>
          </cell>
        </row>
        <row r="1740">
          <cell r="A1740" t="str">
            <v>AD005958</v>
          </cell>
          <cell r="B1740" t="str">
            <v>AD35100050/</v>
          </cell>
          <cell r="C1740" t="str">
            <v>Ensaio normal completo (MB-1).</v>
          </cell>
          <cell r="D1740" t="str">
            <v>un</v>
          </cell>
          <cell r="E1740">
            <v>1056.1199999999999</v>
          </cell>
        </row>
        <row r="1741">
          <cell r="A1741" t="str">
            <v>AD005959</v>
          </cell>
          <cell r="B1741" t="str">
            <v>AD35100100/</v>
          </cell>
          <cell r="C1741" t="str">
            <v>Ensaio quimico completo de cimento.</v>
          </cell>
          <cell r="D1741" t="str">
            <v>un</v>
          </cell>
          <cell r="E1741">
            <v>611.64</v>
          </cell>
        </row>
        <row r="1742">
          <cell r="A1742" t="str">
            <v>AD002382</v>
          </cell>
          <cell r="B1742" t="str">
            <v>AD35150050A</v>
          </cell>
          <cell r="C1742" t="str">
            <v>Controle tecnologico de obras em concreto armado, considerando-se apenas o controle do concreto e constando de coleta, moldagem e capeamento de corpos de prova, transporte ate 50Km, ensaios de resistencia a compressao aos 28 dias e "slump test", medido po</v>
          </cell>
          <cell r="D1742" t="str">
            <v>m3</v>
          </cell>
          <cell r="E1742">
            <v>12.47</v>
          </cell>
        </row>
        <row r="1743">
          <cell r="A1743" t="str">
            <v>AD004016</v>
          </cell>
          <cell r="B1743" t="str">
            <v>AD35150100A</v>
          </cell>
          <cell r="C1743" t="str">
            <v>Ensaio de resistencia a compressao de corpo de prova cilindrico 15x30cm.</v>
          </cell>
          <cell r="D1743" t="str">
            <v>un</v>
          </cell>
          <cell r="E1743">
            <v>27.58</v>
          </cell>
        </row>
        <row r="1744">
          <cell r="A1744" t="str">
            <v>AD004015</v>
          </cell>
          <cell r="B1744" t="str">
            <v>AD35150150A</v>
          </cell>
          <cell r="C1744" t="str">
            <v>Moldagem e coleta de corpo de prova de concreto e transporte a 50Km, por topo.</v>
          </cell>
          <cell r="D1744" t="str">
            <v>un</v>
          </cell>
          <cell r="E1744">
            <v>16.03</v>
          </cell>
        </row>
        <row r="1745">
          <cell r="A1745" t="str">
            <v>AD004067</v>
          </cell>
          <cell r="B1745" t="str">
            <v>AD35150200A</v>
          </cell>
          <cell r="C1745" t="str">
            <v>Remate e capeamento de corpo de prova e transporte a 50Km.</v>
          </cell>
          <cell r="D1745" t="str">
            <v>un</v>
          </cell>
          <cell r="E1745">
            <v>4.34</v>
          </cell>
        </row>
        <row r="1746">
          <cell r="A1746" t="str">
            <v>AD005943</v>
          </cell>
          <cell r="B1746" t="str">
            <v>AD35200050/</v>
          </cell>
          <cell r="C1746" t="str">
            <v>Analise granulometrica apos extracao do ligante.</v>
          </cell>
          <cell r="D1746" t="str">
            <v>un</v>
          </cell>
          <cell r="E1746">
            <v>119.67</v>
          </cell>
        </row>
        <row r="1747">
          <cell r="A1747" t="str">
            <v>AD005956</v>
          </cell>
          <cell r="B1747" t="str">
            <v>AD35200053/</v>
          </cell>
          <cell r="C1747" t="str">
            <v>Densidade aparente (DPTM-77/63).</v>
          </cell>
          <cell r="D1747" t="str">
            <v>un</v>
          </cell>
          <cell r="E1747">
            <v>34.19</v>
          </cell>
        </row>
        <row r="1748">
          <cell r="A1748" t="str">
            <v>AD005945</v>
          </cell>
          <cell r="B1748" t="str">
            <v>AD35200056/</v>
          </cell>
          <cell r="C1748" t="str">
            <v>Determinacao, com auxilio de sonda rotativa, da densidade de mistura compactada, por corpo de prova.</v>
          </cell>
          <cell r="D1748" t="str">
            <v>un</v>
          </cell>
          <cell r="E1748">
            <v>34.19</v>
          </cell>
        </row>
        <row r="1749">
          <cell r="A1749" t="str">
            <v>AD005944</v>
          </cell>
          <cell r="B1749" t="str">
            <v>AD35200059/</v>
          </cell>
          <cell r="C1749" t="str">
            <v>Determinacao da estabilidade e fluencia Marshall (DPTM-43/64).</v>
          </cell>
          <cell r="D1749" t="str">
            <v>un</v>
          </cell>
          <cell r="E1749">
            <v>78.64</v>
          </cell>
        </row>
        <row r="1750">
          <cell r="A1750" t="str">
            <v>AD005962</v>
          </cell>
          <cell r="B1750" t="str">
            <v>AD35200062/</v>
          </cell>
          <cell r="C1750" t="str">
            <v>Determinacao do teor de betume (DBTM-53/63).</v>
          </cell>
          <cell r="D1750" t="str">
            <v>un</v>
          </cell>
          <cell r="E1750">
            <v>119.67</v>
          </cell>
        </row>
        <row r="1751">
          <cell r="A1751" t="str">
            <v>AD005950</v>
          </cell>
          <cell r="B1751" t="str">
            <v>AD35200065/</v>
          </cell>
          <cell r="C1751" t="str">
            <v>Fadiga por compressao diametral.</v>
          </cell>
          <cell r="D1751" t="str">
            <v>un</v>
          </cell>
          <cell r="E1751">
            <v>1432.22</v>
          </cell>
        </row>
        <row r="1752">
          <cell r="A1752" t="str">
            <v>AD005949</v>
          </cell>
          <cell r="B1752" t="str">
            <v>AD35200068/</v>
          </cell>
          <cell r="C1752" t="str">
            <v>Fadiga por flexao (vigota).</v>
          </cell>
          <cell r="D1752" t="str">
            <v>un</v>
          </cell>
          <cell r="E1752">
            <v>3341.22</v>
          </cell>
        </row>
        <row r="1753">
          <cell r="A1753" t="str">
            <v>AD005964</v>
          </cell>
          <cell r="B1753" t="str">
            <v>AD35200071/</v>
          </cell>
          <cell r="C1753" t="str">
            <v>Modulo resiliente por compressao diametral.</v>
          </cell>
          <cell r="D1753" t="str">
            <v>un</v>
          </cell>
          <cell r="E1753">
            <v>219.58</v>
          </cell>
        </row>
        <row r="1754">
          <cell r="A1754" t="str">
            <v>AD005963</v>
          </cell>
          <cell r="B1754" t="str">
            <v>AD35200074/</v>
          </cell>
          <cell r="C1754" t="str">
            <v>Modulo resiliente por flexao (vigota).</v>
          </cell>
          <cell r="D1754" t="str">
            <v>un</v>
          </cell>
          <cell r="E1754">
            <v>458.54</v>
          </cell>
        </row>
        <row r="1755">
          <cell r="A1755" t="str">
            <v>AD005957</v>
          </cell>
          <cell r="B1755" t="str">
            <v>AD35200077/</v>
          </cell>
          <cell r="C1755" t="str">
            <v>Recupracao do ligante (Abson).</v>
          </cell>
          <cell r="D1755" t="str">
            <v>un</v>
          </cell>
          <cell r="E1755">
            <v>239.72</v>
          </cell>
        </row>
        <row r="1756">
          <cell r="A1756" t="str">
            <v>AD007045</v>
          </cell>
          <cell r="B1756" t="str">
            <v>AD35250050/</v>
          </cell>
          <cell r="C1756" t="str">
            <v>Ensaio de cisalhamento direto em juntas (diaclases) em laboratorio, com controle de deslocamento cisalhante e da tensao normal aplicada atraves de sistema de aquisicao de dados automatico para 5 niveis de tensao normal, incluindo a preparacao da amostra p</v>
          </cell>
          <cell r="D1756" t="str">
            <v>un</v>
          </cell>
          <cell r="E1756">
            <v>769.68</v>
          </cell>
        </row>
        <row r="1757">
          <cell r="A1757" t="str">
            <v>AD007047</v>
          </cell>
          <cell r="B1757" t="str">
            <v>AD35250100/</v>
          </cell>
          <cell r="C1757" t="str">
            <v>Ensaio para determinacao de Modulo de Deformacao, coeficiente de Poisson e resistencia a compressao em corpos de prova de rocha nos diametros N ate H, excluindo a preparacao da amostra por corpo de prova.</v>
          </cell>
          <cell r="D1757" t="str">
            <v>un</v>
          </cell>
          <cell r="E1757">
            <v>111.31</v>
          </cell>
        </row>
        <row r="1758">
          <cell r="A1758" t="str">
            <v>AD007048</v>
          </cell>
          <cell r="B1758" t="str">
            <v>AD35250150/</v>
          </cell>
          <cell r="C1758" t="str">
            <v>Ensaio para detrminacao da resistencia a compressao simples axial em corpos de prova em rocha com diametro entre N ate H, excluindo a preparacao da amostra.</v>
          </cell>
          <cell r="D1758" t="str">
            <v>un</v>
          </cell>
          <cell r="E1758">
            <v>68.42</v>
          </cell>
        </row>
        <row r="1759">
          <cell r="A1759" t="str">
            <v>AD010380</v>
          </cell>
          <cell r="B1759" t="str">
            <v>AD35250200/</v>
          </cell>
          <cell r="C1759" t="str">
            <v>Ensaio de SPT, com amostrador padrao, durante sondagem rotativa mista, qualquer diametro, qualquer profundidade, cada ensaio.</v>
          </cell>
          <cell r="D1759" t="str">
            <v>un</v>
          </cell>
          <cell r="E1759">
            <v>27.42</v>
          </cell>
        </row>
        <row r="1760">
          <cell r="A1760" t="str">
            <v>AL000777</v>
          </cell>
          <cell r="B1760" t="str">
            <v>AL05300050/</v>
          </cell>
          <cell r="C1760" t="str">
            <v>Parede de blocos vazados (Cobogo) em tijolos ceramicos (10x10x10)cm, assentes com argamassa de cimento e areia no traco 1:4, levando um vergalhao de 3,4mm em cada junta preso nas extremidades a estrutura ou alvenaria existente.</v>
          </cell>
          <cell r="D1760" t="str">
            <v>m2</v>
          </cell>
          <cell r="E1760">
            <v>59.51</v>
          </cell>
        </row>
        <row r="1761">
          <cell r="A1761" t="str">
            <v>AL000778</v>
          </cell>
          <cell r="B1761" t="str">
            <v>AL05300100/</v>
          </cell>
          <cell r="C1761" t="str">
            <v>Parede de blocos vazados (Cobogo) em tijolos tipo Neo-Rex no 2A (26x14x8)cm ou similar, assentes como no item 777.</v>
          </cell>
          <cell r="D1761" t="str">
            <v>m2</v>
          </cell>
          <cell r="E1761">
            <v>92.85</v>
          </cell>
        </row>
        <row r="1762">
          <cell r="A1762" t="str">
            <v>AL007102</v>
          </cell>
          <cell r="B1762" t="str">
            <v>AL05300150/</v>
          </cell>
          <cell r="C1762" t="str">
            <v>Parede de blocos vazados (Cobogo) em placas de concreto (50x50x5)cm, furos quadrados, assentes com argamassa de cimento e areia no traco 1:4, levando um vergalhao de 3,4mm em cada junta preso nas extremidades a estrutura ou alvenaria existente.</v>
          </cell>
          <cell r="D1762" t="str">
            <v>m2</v>
          </cell>
          <cell r="E1762">
            <v>61.47</v>
          </cell>
        </row>
        <row r="1763">
          <cell r="A1763" t="str">
            <v>AL010233</v>
          </cell>
          <cell r="B1763" t="str">
            <v>AL05300200/</v>
          </cell>
          <cell r="C1763" t="str">
            <v>Parede de elementos vazados em placas de concreto modelo 22-B, Neo-Rex ou similar, medindo (33x33x10)cm, assentes com argamassa de cimento e areia, no traco 1:4.  Fornecimento e assentamento.</v>
          </cell>
          <cell r="D1763" t="str">
            <v>un</v>
          </cell>
          <cell r="E1763">
            <v>87.39</v>
          </cell>
        </row>
        <row r="1764">
          <cell r="A1764" t="str">
            <v>AL009869</v>
          </cell>
          <cell r="B1764" t="str">
            <v>AL05300250/</v>
          </cell>
          <cell r="C1764" t="str">
            <v>Paredes de veneziana de concreto em tijolos tipo Neo-Rex no 59 (40x10x10)cm ou similar, assentes de cimento e aeia no traco 1:4.  Fornecimento e assentamento.</v>
          </cell>
          <cell r="D1764" t="str">
            <v>m2</v>
          </cell>
          <cell r="E1764">
            <v>89.73</v>
          </cell>
        </row>
        <row r="1765">
          <cell r="A1765" t="str">
            <v>AL007090</v>
          </cell>
          <cell r="B1765" t="str">
            <v>AL05350050/</v>
          </cell>
          <cell r="C1765" t="str">
            <v>Parede de blocos de vidro nacional tipo veneziana  (8x10x10)cm com argamassa de cimento, cal e areia fina no traco 1:2:4.</v>
          </cell>
          <cell r="D1765" t="str">
            <v>m2</v>
          </cell>
          <cell r="E1765">
            <v>497.03</v>
          </cell>
        </row>
        <row r="1766">
          <cell r="A1766" t="str">
            <v>AL006178</v>
          </cell>
          <cell r="B1766" t="str">
            <v>AL05350100/</v>
          </cell>
          <cell r="C1766" t="str">
            <v>Parede de blocos de vidro nacional canelado (20x20x10)cm com argamassa de cimento, cal e areia fina no traco 1:3:5.</v>
          </cell>
          <cell r="D1766" t="str">
            <v>m2</v>
          </cell>
          <cell r="E1766">
            <v>266.70999999999998</v>
          </cell>
        </row>
        <row r="1767">
          <cell r="A1767" t="str">
            <v>AL006322</v>
          </cell>
          <cell r="B1767" t="str">
            <v>AL05350150/</v>
          </cell>
          <cell r="C1767" t="str">
            <v>Tijolo de vidro, modelo 01902-DO, VidroMatone ou similar, incolor, padrao Rio Cidade Ilha.  Fornecimento e colocacao.</v>
          </cell>
          <cell r="D1767" t="str">
            <v>un</v>
          </cell>
          <cell r="E1767">
            <v>18.850000000000001</v>
          </cell>
        </row>
        <row r="1768">
          <cell r="A1768" t="str">
            <v>AL007027</v>
          </cell>
          <cell r="B1768" t="str">
            <v>AL10050050/</v>
          </cell>
          <cell r="C1768" t="str">
            <v>Divisoria de madeira de dupla face construida com chapas de compensado de Cedro ou similar de 6mm, estruturada internamente com sarrafos de Pinho de 1a qualidade de 1"x2", com utilizacao de 2 vezes, exclusive pintura.</v>
          </cell>
          <cell r="D1768" t="str">
            <v>m2</v>
          </cell>
          <cell r="E1768">
            <v>29.19</v>
          </cell>
        </row>
        <row r="1769">
          <cell r="A1769" t="str">
            <v>AL007106</v>
          </cell>
          <cell r="B1769" t="str">
            <v>AL10050100/</v>
          </cell>
          <cell r="C1769" t="str">
            <v>Painel de madeira construido com chapa de compensado de Cedro ou similar com 10mm, estruturada com sarrafos de Pinho 1a qualidade de 1"x12", com utilizacao de 2 vezes, exclusive pintura.</v>
          </cell>
          <cell r="D1769" t="str">
            <v>m2</v>
          </cell>
          <cell r="E1769">
            <v>21.01</v>
          </cell>
        </row>
        <row r="1770">
          <cell r="A1770" t="str">
            <v>AL017149</v>
          </cell>
          <cell r="B1770" t="str">
            <v>AL10050150/</v>
          </cell>
          <cell r="C1770" t="str">
            <v>Divisoria tipo painel-painel, com 35mm de espessura, considerando uma area superior a 100m2, constituida de painel cego, com miolo semi-oco, revestido em chapa dura de alta densidade, pintado, estruturado em perfis de aco galvanizado pintado, inclusive po</v>
          </cell>
          <cell r="D1770" t="str">
            <v>m2</v>
          </cell>
          <cell r="E1770">
            <v>56.47</v>
          </cell>
        </row>
        <row r="1771">
          <cell r="A1771" t="str">
            <v>AL017152</v>
          </cell>
          <cell r="B1771" t="str">
            <v>AL10050153/</v>
          </cell>
          <cell r="C1771" t="str">
            <v>Divisoria tipo painel-painel, com 35mm de espessura, considerando uma area superior a 100m2, constituida de painel cego, com miolo semi-oco, revestido em chapa dura de alta densidade com laminado melaminico de baixa pressao, estruturado em perfis de aco g</v>
          </cell>
          <cell r="D1771" t="str">
            <v>m2</v>
          </cell>
          <cell r="E1771">
            <v>47.7</v>
          </cell>
        </row>
        <row r="1772">
          <cell r="A1772" t="str">
            <v>AL017161</v>
          </cell>
          <cell r="B1772" t="str">
            <v>AL10050156/</v>
          </cell>
          <cell r="C1772" t="str">
            <v xml:space="preserve">Divisoria tipo painel-painel, com 35mm de espessura, considerando uma area superior a 100m2, constituida de painel cego com miolo semi-oco, revestido em chapa dura de alta densidade, pintado, estruturado em perfis de aluminio anodizado natural, inclusive </v>
          </cell>
          <cell r="D1772" t="str">
            <v>m2</v>
          </cell>
          <cell r="E1772">
            <v>87.3</v>
          </cell>
        </row>
        <row r="1773">
          <cell r="A1773" t="str">
            <v>AL017164</v>
          </cell>
          <cell r="B1773" t="str">
            <v>AL10050200/</v>
          </cell>
          <cell r="C1773" t="str">
            <v>Divisoria tipo painel-painel, com 35mm de espessura, considerando uma area superior a 100m2, constituida de painel cego, com miolo semi-oco, revestido em chapa dura de alta densidade, com laminado melaminico de baixa pressao, estruturado em perfis de alum</v>
          </cell>
          <cell r="D1773" t="str">
            <v>m2</v>
          </cell>
          <cell r="E1773">
            <v>57</v>
          </cell>
        </row>
        <row r="1774">
          <cell r="A1774" t="str">
            <v>AL017155</v>
          </cell>
          <cell r="B1774" t="str">
            <v>AL10050250/</v>
          </cell>
          <cell r="C1774" t="str">
            <v>Divisoria tipo painel-painel, com 35mm de espessura, considerando uma area superior a 100m2, constituida de painel cego, com miolo macico, retardante de fogo, a base mineral de vermiculita expandida, revestido em chapa dura de alta densidade, pintado, est</v>
          </cell>
          <cell r="D1774" t="str">
            <v>m2</v>
          </cell>
          <cell r="E1774">
            <v>125</v>
          </cell>
        </row>
        <row r="1775">
          <cell r="A1775" t="str">
            <v>AL017158</v>
          </cell>
          <cell r="B1775" t="str">
            <v>AL10050300/</v>
          </cell>
          <cell r="C1775"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5" t="str">
            <v>m2</v>
          </cell>
          <cell r="E1775">
            <v>124</v>
          </cell>
        </row>
        <row r="1776">
          <cell r="A1776" t="str">
            <v>AL017167</v>
          </cell>
          <cell r="B1776" t="str">
            <v>AL10050350/</v>
          </cell>
          <cell r="C1776"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6" t="str">
            <v>m2</v>
          </cell>
          <cell r="E1776">
            <v>135</v>
          </cell>
        </row>
        <row r="1777">
          <cell r="A1777" t="str">
            <v>AL017170</v>
          </cell>
          <cell r="B1777" t="str">
            <v>AL10050353/</v>
          </cell>
          <cell r="C1777" t="str">
            <v>Divisoria tipo painel-painel, com 35mm de espessura, considerando uma area superior a 100m2, constituida de painel cego, com miolo macico, retardante de fogo, a base mineral de vermiculita expandida, revestido em chapa dura de alta densidade, pintado, est</v>
          </cell>
          <cell r="D1777" t="str">
            <v>m2</v>
          </cell>
          <cell r="E1777">
            <v>110</v>
          </cell>
        </row>
        <row r="1778">
          <cell r="A1778" t="str">
            <v>AL017148</v>
          </cell>
          <cell r="B1778" t="str">
            <v>AL10050400/</v>
          </cell>
          <cell r="C1778" t="str">
            <v xml:space="preserve">Divisoria tipo painel-bandeira de vidro, com 35mm de espessura, considerando uma area superior a 100m2, constituida de painel e vidro na parte superior (inclusive este), com miolo semi-oco, revestido em chapa dura de alta densidade, pintado,, estruturado </v>
          </cell>
          <cell r="D1778" t="str">
            <v>m2</v>
          </cell>
          <cell r="E1778">
            <v>72.75</v>
          </cell>
        </row>
        <row r="1779">
          <cell r="A1779" t="str">
            <v>AL017151</v>
          </cell>
          <cell r="B1779" t="str">
            <v>AL10050450/</v>
          </cell>
          <cell r="C1779" t="str">
            <v>Divisoria tipo painel-bandeira de vidro, com 35mm de espessura, considerando uma area superior a 100m2, constituida de painel de vidro na parte superior (inclusive este), com miolo semi-oco, revestido em chapa dura de alta densidade com laminado melaminic</v>
          </cell>
          <cell r="D1779" t="str">
            <v>m2</v>
          </cell>
          <cell r="E1779">
            <v>52</v>
          </cell>
        </row>
        <row r="1780">
          <cell r="A1780" t="str">
            <v>AL017154</v>
          </cell>
          <cell r="B1780" t="str">
            <v>AL10050500/</v>
          </cell>
          <cell r="C1780" t="str">
            <v>Divisoria tipo painel-bandeira de vidro, com 35mm de espessura, considerando uma area superior a 100m2, constituida de painel  e vidro na parte superior (inclusive este), com miolo macico, retardante de fogo, a base mineral de vermiculita expandida, reves</v>
          </cell>
          <cell r="D1780" t="str">
            <v>m2</v>
          </cell>
          <cell r="E1780">
            <v>113</v>
          </cell>
        </row>
        <row r="1781">
          <cell r="A1781" t="str">
            <v>AL017157</v>
          </cell>
          <cell r="B1781" t="str">
            <v>AL10050550/</v>
          </cell>
          <cell r="C1781" t="str">
            <v>Divisoria tipo painel-bandeira de vidro, com 35mm de espessura, considerando uma area superior a 100m2, constituida de painel e vidro na parte superior (inclusive este), com miolo macico, retardante de fogo, a base mineral de vermiculita expandida, revest</v>
          </cell>
          <cell r="D1781" t="str">
            <v>m2</v>
          </cell>
          <cell r="E1781">
            <v>104</v>
          </cell>
        </row>
        <row r="1782">
          <cell r="A1782" t="str">
            <v>AL017160</v>
          </cell>
          <cell r="B1782" t="str">
            <v>AL10050600/</v>
          </cell>
          <cell r="C1782" t="str">
            <v>Divisoria tipo painel-bandeira de vidro, com 35mm de espessura, considerando uma area superior a 100m2, constituida de painel e vidro na parte superior (inclusive este), com miolo semi-oco, revestido em chapa dura de alta densidade, pintado, estruturado e</v>
          </cell>
          <cell r="D1782" t="str">
            <v>m2</v>
          </cell>
          <cell r="E1782">
            <v>87.3</v>
          </cell>
        </row>
        <row r="1783">
          <cell r="A1783" t="str">
            <v>AL017163</v>
          </cell>
          <cell r="B1783" t="str">
            <v>AL10050650/</v>
          </cell>
          <cell r="C1783" t="str">
            <v>Divisoria tipo painel-bandeira de vidro, com 35mm de espessura, considerando uma area superior a 100m2, constituida de painel e vidro na parte superior (inclusive este), com miolo semi-oco, revestido em chapa dura de alta densidade, com laminado melaminic</v>
          </cell>
          <cell r="D1783" t="str">
            <v>m2</v>
          </cell>
          <cell r="E1783">
            <v>70.5</v>
          </cell>
        </row>
        <row r="1784">
          <cell r="A1784" t="str">
            <v>AL017166</v>
          </cell>
          <cell r="B1784" t="str">
            <v>AL10050700/</v>
          </cell>
          <cell r="C1784" t="str">
            <v>Divisoria tipo painel-bandeira de vidro, com 35mm de espessura, considerando uma area superior a 100m2, constituida de painel e vidro na parte superior (inclusive este), com miolo macico, retardante de fogo, a base mineral de vermiculita expandida, revest</v>
          </cell>
          <cell r="D1784" t="str">
            <v>m2</v>
          </cell>
          <cell r="E1784">
            <v>123</v>
          </cell>
        </row>
        <row r="1785">
          <cell r="A1785" t="str">
            <v>AL017168</v>
          </cell>
          <cell r="B1785" t="str">
            <v>AL10050703/</v>
          </cell>
          <cell r="C1785" t="str">
            <v>Divisoria tipo painel-bandeira de vidro, com 35mm de espessura, considerando uma area superior a 100m2, constituida de painel e vidro na parte superior (inclusive este), com miolo macico, retardante de fogo, a base mineral de vermiculita expandida, revest</v>
          </cell>
          <cell r="D1785" t="str">
            <v>m2</v>
          </cell>
          <cell r="E1785">
            <v>105</v>
          </cell>
        </row>
        <row r="1786">
          <cell r="A1786" t="str">
            <v>AL017147</v>
          </cell>
          <cell r="B1786" t="str">
            <v>AL10050750/</v>
          </cell>
          <cell r="C1786" t="str">
            <v>Divisoria tipo painel-vidro-painel, com 35mm de espessura, considerando uma area superior a 100m2, constituida de painel cego ate a altura de 1,10m e acima de 2,10m, com vidro entre 1,10 e 2,10m (inclusive este), com miolo semi-oco, revestido em chapa dur</v>
          </cell>
          <cell r="D1786" t="str">
            <v>m2</v>
          </cell>
          <cell r="E1786">
            <v>72.75</v>
          </cell>
        </row>
        <row r="1787">
          <cell r="A1787" t="str">
            <v>AL017150</v>
          </cell>
          <cell r="B1787" t="str">
            <v>AL10050800/</v>
          </cell>
          <cell r="C1787" t="str">
            <v>Divisoria tipo painel-vidro-painel, com 35mm de espessura, considerando uma area superior a 100m2, constituida de painel cego ate a altura de 1,10m e acima de 2,10m, com vidro entre 1,10 e 2,10m (inclusive este), com miolo semi-oco, revestido em chapa dur</v>
          </cell>
          <cell r="D1787" t="str">
            <v>m2</v>
          </cell>
          <cell r="E1787">
            <v>55</v>
          </cell>
        </row>
        <row r="1788">
          <cell r="A1788" t="str">
            <v>AL017153</v>
          </cell>
          <cell r="B1788" t="str">
            <v>AL10050850/</v>
          </cell>
          <cell r="C1788" t="str">
            <v>Divisoria tipo painel-vidro-painel, com 35mm de espessura, considerando uma area superior a 100m2, constituida de painel cego ate a altura de 1,10m e acima de 2,10m, com vidro entre 1,10 e 2,10m (inclusive este), com miolo macico, retardante de fogo, a ba</v>
          </cell>
          <cell r="D1788" t="str">
            <v>m2</v>
          </cell>
          <cell r="E1788">
            <v>158</v>
          </cell>
        </row>
        <row r="1789">
          <cell r="A1789" t="str">
            <v>AL017156</v>
          </cell>
          <cell r="B1789" t="str">
            <v>AL10050900/</v>
          </cell>
          <cell r="C1789" t="str">
            <v>Divisoria tipo painel-vidro-painel, com 35mm de espessura, considerando uma area superior a 100m2, constituida de painel cego ate a altura de 1,10m e acima de 2,10m, com vidro entre 1,10 e 2,10m (inclusive este), com miolo macico, retardante de fogo, a ba</v>
          </cell>
          <cell r="D1789" t="str">
            <v>m2</v>
          </cell>
          <cell r="E1789">
            <v>119</v>
          </cell>
        </row>
        <row r="1790">
          <cell r="A1790" t="str">
            <v>AL017159</v>
          </cell>
          <cell r="B1790" t="str">
            <v>AL10050950/</v>
          </cell>
          <cell r="C1790" t="str">
            <v>Divisoria tipo painel-vidro-painel, com 35mm de espessura, considerando uma area superior a 100m2, constituida de painel cego ate a altura de 1,10m e acima de 2,10m, com vidro entre 1,10 e 2,10m (inclusive este), com miolo semi-oco, revestido em chapa dur</v>
          </cell>
          <cell r="D1790" t="str">
            <v>m2</v>
          </cell>
          <cell r="E1790">
            <v>87.3</v>
          </cell>
        </row>
        <row r="1791">
          <cell r="A1791" t="str">
            <v>AL017162</v>
          </cell>
          <cell r="B1791" t="str">
            <v>AL10051000/</v>
          </cell>
          <cell r="C1791" t="str">
            <v xml:space="preserve">Divisoria tipo painel-vidro-painel, com 35mm de espessura, considerando uma area superior a 100m2, constituida de painel cego ate a altura de 1,10 e 2,10m, com vidro entre 1,10 e 2,10m (inclusive este), com miolo semi-oco, revestido em chapa dura de alta </v>
          </cell>
          <cell r="D1791" t="str">
            <v>m2</v>
          </cell>
          <cell r="E1791">
            <v>80.5</v>
          </cell>
        </row>
        <row r="1792">
          <cell r="A1792" t="str">
            <v>AL017165</v>
          </cell>
          <cell r="B1792" t="str">
            <v>AL10051050/</v>
          </cell>
          <cell r="C1792" t="str">
            <v>Divisoria tipo painel-vidro-painel, com 35mm de espessura, considerando uma area superior a 100m2, constituida de painel cego ate a altura de 1,10 e acima de 2,10m, com vidro entre 1,10 e 2,10m (inclusive este), com miolo macico, retardante de fogo, a bas</v>
          </cell>
          <cell r="D1792" t="str">
            <v>m2</v>
          </cell>
          <cell r="E1792">
            <v>124</v>
          </cell>
        </row>
        <row r="1793">
          <cell r="A1793" t="str">
            <v>AL017169</v>
          </cell>
          <cell r="B1793" t="str">
            <v>AL10051100/</v>
          </cell>
          <cell r="C1793" t="str">
            <v>Divisoria tipo painel-vidro-painel, com 35mm de espessura, considerando uma area superior a 100m2, constituida de painel cego ate a altura de 1,10 e acima de 2,10m, com vidro entre 1,10 e 2,10m (inclusive este), com miolo macico, retardante de fogo, a bas</v>
          </cell>
          <cell r="D1793" t="str">
            <v>m2</v>
          </cell>
          <cell r="E1793">
            <v>110</v>
          </cell>
        </row>
        <row r="1794">
          <cell r="A1794" t="str">
            <v>AL017718</v>
          </cell>
          <cell r="B1794" t="str">
            <v>AL10051150/</v>
          </cell>
          <cell r="C1794" t="str">
            <v>Painel de acabamento para cabines e palcos, construido com pano de polipropileno, gramatura 60, com largura de 1,40m, em cor, estruturado com pinho de 1 a qualidade de 1"x2".  Fornecimento e colocacao.</v>
          </cell>
          <cell r="D1794" t="str">
            <v>m2</v>
          </cell>
          <cell r="E1794">
            <v>10.55</v>
          </cell>
        </row>
        <row r="1795">
          <cell r="A1795" t="str">
            <v>AL017971</v>
          </cell>
          <cell r="B1795" t="str">
            <v>AL10051200/</v>
          </cell>
          <cell r="C1795" t="str">
            <v>Painel divisorio com (3,0x0,5x0,1)m, de concreto celular autoclavado, conforme DIN 4223, com densidade nominal de 725Kg/m3, resistencia minima de ruptura de 45Kg/m2 e armadura CA-60 eletrosoldada , Sical ou similar.  Fornecimento e instalacao.</v>
          </cell>
          <cell r="D1795" t="str">
            <v>m2</v>
          </cell>
          <cell r="E1795">
            <v>68.22</v>
          </cell>
        </row>
        <row r="1796">
          <cell r="A1796" t="str">
            <v>AL000784</v>
          </cell>
          <cell r="B1796" t="str">
            <v>AL10100050/</v>
          </cell>
          <cell r="C1796" t="str">
            <v>Parede divisoria para sanitarios em placa de Marmore Branco Nacional com 3cm de espessura, polida nas 2 faces, apoiada no piso e parede.  Fornecimento e colocacao, exclusive fornecimento das ferragens de fixacao do marmore, portas e suas ferragens.</v>
          </cell>
          <cell r="D1796" t="str">
            <v>m2</v>
          </cell>
          <cell r="E1796">
            <v>245.92</v>
          </cell>
        </row>
        <row r="1797">
          <cell r="A1797" t="str">
            <v>AL004442</v>
          </cell>
          <cell r="B1797" t="str">
            <v>AL10100053/</v>
          </cell>
          <cell r="C1797" t="str">
            <v>Parede divisoria para sanitarios de placa de Marmore Branco Cintilante com espessura de 3cm de espessura, polida nas faces apoiada no piso e parede.  Fornecimento e colocacao, exclusive fornecimento das ferragens de fixacao de marmore, portas e suas ferra</v>
          </cell>
          <cell r="D1797" t="str">
            <v>m2</v>
          </cell>
          <cell r="E1797">
            <v>271.72000000000003</v>
          </cell>
        </row>
        <row r="1798">
          <cell r="A1798" t="str">
            <v>AL000785</v>
          </cell>
          <cell r="B1798" t="str">
            <v>AL10100100/</v>
          </cell>
          <cell r="C1798" t="str">
            <v>Parede divisoria para sanitarios e banheiros de placas de concreto armado (fck=15MPa) com 3,50cm de espessura, chumbadas no piso e fixado na divisoria em 3 pontos na sua altura por estribos previamente deixados na fundicao da placa, exclusive revestimento</v>
          </cell>
          <cell r="D1798" t="str">
            <v>m2</v>
          </cell>
          <cell r="E1798">
            <v>59.61</v>
          </cell>
        </row>
        <row r="1799">
          <cell r="A1799" t="str">
            <v>AL004463</v>
          </cell>
          <cell r="B1799" t="str">
            <v>AL10100103/</v>
          </cell>
          <cell r="C1799" t="str">
            <v>Parede em placa de concreto armado fck=15MPa, com 5cm de espessura, chumbadas no piso e fixada na parede em 3 pontos por estribos previamente deixados na furacao da placa.</v>
          </cell>
          <cell r="D1799" t="str">
            <v>m2</v>
          </cell>
          <cell r="E1799">
            <v>65.430000000000007</v>
          </cell>
        </row>
        <row r="1800">
          <cell r="A1800" t="str">
            <v>AL017189</v>
          </cell>
          <cell r="B1800" t="str">
            <v>AL10150050/</v>
          </cell>
          <cell r="C1800" t="str">
            <v>Parede interna de gesso acartonado, constituido por 2 paineis de 12,5mm estruturado em perfilados metalicos de 75mm, referencia Lafarge-Gypsum ou similar, com espessura de 100mm e pe direito maximo de 3,50m.  Fornecimento e colocacao.</v>
          </cell>
          <cell r="D1800" t="str">
            <v>m2</v>
          </cell>
          <cell r="E1800">
            <v>57.49</v>
          </cell>
        </row>
        <row r="1801">
          <cell r="A1801" t="str">
            <v>AP004446</v>
          </cell>
          <cell r="B1801" t="str">
            <v>AP05050050/</v>
          </cell>
          <cell r="C1801" t="str">
            <v>Bide com 3 furos Ideal Plaza, na cor 89,  Ideal Standard ou similar.  Fornecimento.</v>
          </cell>
          <cell r="D1801" t="str">
            <v>un</v>
          </cell>
          <cell r="E1801">
            <v>349.05</v>
          </cell>
        </row>
        <row r="1802">
          <cell r="A1802" t="str">
            <v>AP004676</v>
          </cell>
          <cell r="B1802" t="str">
            <v>AP05050100/</v>
          </cell>
          <cell r="C1802" t="str">
            <v>Cabide de louca Celite ou similar, de 4"x2", na cor branca.  Fornecimento e colocacao.</v>
          </cell>
          <cell r="D1802" t="str">
            <v>un</v>
          </cell>
          <cell r="E1802">
            <v>7.72</v>
          </cell>
        </row>
        <row r="1803">
          <cell r="A1803" t="str">
            <v>AP001166</v>
          </cell>
          <cell r="B1803" t="str">
            <v>AP05050150/</v>
          </cell>
          <cell r="C1803" t="str">
            <v>Cuba de louca, de (49x36)cm, para lavatorio, na cor branca.  Fornecimento.</v>
          </cell>
          <cell r="D1803" t="str">
            <v>un</v>
          </cell>
          <cell r="E1803">
            <v>30.97</v>
          </cell>
        </row>
        <row r="1804">
          <cell r="A1804" t="str">
            <v>AP005309</v>
          </cell>
          <cell r="B1804" t="str">
            <v>AP05050153A</v>
          </cell>
          <cell r="C1804" t="str">
            <v>Cuba de louca, de (49x36)cm,  para lavatorio, na cor branca, torneira de 1/2", valvula de PVC rigido de 1"x2 3/8" e sifao de PVC rigido de 1"x1 1/2".  Fornecimento e colocacao.</v>
          </cell>
          <cell r="D1804" t="str">
            <v>un</v>
          </cell>
          <cell r="E1804">
            <v>85.58</v>
          </cell>
        </row>
        <row r="1805">
          <cell r="A1805" t="str">
            <v>AP005306</v>
          </cell>
          <cell r="B1805" t="str">
            <v>AP05050200/</v>
          </cell>
          <cell r="C1805" t="str">
            <v>Lavatorio, de (42x30)cm, na cor branca, torneira de 1/2", valvula, sifao de PVC rigido e rabicho de plastico.  Fornecimento.</v>
          </cell>
          <cell r="D1805" t="str">
            <v>un</v>
          </cell>
          <cell r="E1805">
            <v>70.23</v>
          </cell>
        </row>
        <row r="1806">
          <cell r="A1806" t="str">
            <v>AP005582</v>
          </cell>
          <cell r="B1806" t="str">
            <v>AP05050203/</v>
          </cell>
          <cell r="C1806" t="str">
            <v>Lavatorio L911, na cor branca, de (42x30)cm, Deca ou similar.  Fornecimento.</v>
          </cell>
          <cell r="D1806" t="str">
            <v>un</v>
          </cell>
          <cell r="E1806">
            <v>27.91</v>
          </cell>
        </row>
        <row r="1807">
          <cell r="A1807" t="str">
            <v>AP001150</v>
          </cell>
          <cell r="B1807" t="str">
            <v>AP05050206/</v>
          </cell>
          <cell r="C1807" t="str">
            <v>Lavatorio, na cor branca, de (45x33)cm, sifao de 1"x1 1/4", torneira de 1/2", valvula e rabicho de plastico.  Fornecimento.</v>
          </cell>
          <cell r="D1807" t="str">
            <v>un</v>
          </cell>
          <cell r="E1807">
            <v>198.54</v>
          </cell>
        </row>
        <row r="1808">
          <cell r="A1808" t="str">
            <v>AP005583</v>
          </cell>
          <cell r="B1808" t="str">
            <v>AP05050209/</v>
          </cell>
          <cell r="C1808" t="str">
            <v>Lavatorio, de (45x33)cm, Celite 001905 ou similar, na cor branca, com fixacao.  Fornecimento.</v>
          </cell>
          <cell r="D1808" t="str">
            <v>un</v>
          </cell>
          <cell r="E1808">
            <v>28.17</v>
          </cell>
        </row>
        <row r="1809">
          <cell r="A1809" t="str">
            <v>AP001151</v>
          </cell>
          <cell r="B1809" t="str">
            <v>AP05050212/</v>
          </cell>
          <cell r="C1809" t="str">
            <v>Lavatorio, na cor branca, de (52x43)cm, fixacao, sifao de 1"x1 1/4", aparelho  com valvula simples, arrejador e rabicho cromado de 1/2".  Fornecimento.</v>
          </cell>
          <cell r="D1809" t="str">
            <v>un</v>
          </cell>
          <cell r="E1809">
            <v>268.77999999999997</v>
          </cell>
        </row>
        <row r="1810">
          <cell r="A1810" t="str">
            <v>AP004468</v>
          </cell>
          <cell r="B1810" t="str">
            <v>AP05050215/</v>
          </cell>
          <cell r="C1810" t="str">
            <v>Lavatorio de embutir Ideal Standard ou similar, na cor branca, linha ovalada, referencia 13310103-6.  Fornecimento.</v>
          </cell>
          <cell r="D1810" t="str">
            <v>un</v>
          </cell>
          <cell r="E1810">
            <v>30.97</v>
          </cell>
        </row>
        <row r="1811">
          <cell r="A1811" t="str">
            <v>AP001168</v>
          </cell>
          <cell r="B1811" t="str">
            <v>AP05050250/</v>
          </cell>
          <cell r="C1811" t="str">
            <v>Mictorio, com sifao integrado, na cor branca.  Fornecimento.</v>
          </cell>
          <cell r="D1811" t="str">
            <v>un</v>
          </cell>
          <cell r="E1811">
            <v>79.59</v>
          </cell>
        </row>
        <row r="1812">
          <cell r="A1812" t="str">
            <v>AP004445</v>
          </cell>
          <cell r="B1812" t="str">
            <v>AP05050300/</v>
          </cell>
          <cell r="C1812" t="str">
            <v>Papeleira com rolete de plastico, na cor branca.  Fornecimento e colocacao.</v>
          </cell>
          <cell r="D1812" t="str">
            <v>un</v>
          </cell>
          <cell r="E1812">
            <v>11.45</v>
          </cell>
        </row>
        <row r="1813">
          <cell r="A1813" t="str">
            <v>AP004675</v>
          </cell>
          <cell r="B1813" t="str">
            <v>AP05050350/</v>
          </cell>
          <cell r="C1813" t="str">
            <v>Porta-papel de louca 6"x6", na cor branca.  Fornecimento e colocacao.</v>
          </cell>
          <cell r="D1813" t="str">
            <v>un</v>
          </cell>
          <cell r="E1813">
            <v>11.45</v>
          </cell>
        </row>
        <row r="1814">
          <cell r="A1814" t="str">
            <v>AP004677</v>
          </cell>
          <cell r="B1814" t="str">
            <v>AP05050400/</v>
          </cell>
          <cell r="C1814" t="str">
            <v>Porta-toalha de plastico, de 24", com consolos de louca na cor branca.  Fornecimento e colocacao.</v>
          </cell>
          <cell r="D1814" t="str">
            <v>un</v>
          </cell>
          <cell r="E1814">
            <v>14.63</v>
          </cell>
        </row>
        <row r="1815">
          <cell r="A1815" t="str">
            <v>AP001167</v>
          </cell>
          <cell r="B1815" t="str">
            <v>AP05050450/</v>
          </cell>
          <cell r="C1815" t="str">
            <v>Tanque de louca, de (63x55)cm e fixacao, coluna e fixacao.  Fornecimento.</v>
          </cell>
          <cell r="D1815" t="str">
            <v>un</v>
          </cell>
          <cell r="E1815">
            <v>200.87</v>
          </cell>
        </row>
        <row r="1816">
          <cell r="A1816" t="str">
            <v>AP001153</v>
          </cell>
          <cell r="B1816" t="str">
            <v>AP05050500/</v>
          </cell>
          <cell r="C1816" t="str">
            <v>Vaso sifonado, na cor branca, valvula de descarga luxo,  de 1 1/2", assento plastico.  Fornecimento.</v>
          </cell>
          <cell r="D1816" t="str">
            <v>un</v>
          </cell>
          <cell r="E1816">
            <v>149.91</v>
          </cell>
        </row>
        <row r="1817">
          <cell r="A1817" t="str">
            <v>AP001164</v>
          </cell>
          <cell r="B1817" t="str">
            <v>AP05050503/</v>
          </cell>
          <cell r="C1817" t="str">
            <v>Vaso sifonado, na cor branca.  Fornecimento.</v>
          </cell>
          <cell r="D1817" t="str">
            <v>un</v>
          </cell>
          <cell r="E1817">
            <v>54.87</v>
          </cell>
        </row>
        <row r="1818">
          <cell r="A1818" t="str">
            <v>AP004448</v>
          </cell>
          <cell r="B1818" t="str">
            <v>/P05050506/</v>
          </cell>
          <cell r="C1818" t="str">
            <v>Bacia monobloco Ideal Plaza, na cor 89, Ideal Standard ou similar.  Fornecimento.</v>
          </cell>
          <cell r="D1818" t="str">
            <v>un</v>
          </cell>
          <cell r="E1818" t="e">
            <v>#N/A</v>
          </cell>
        </row>
        <row r="1819">
          <cell r="A1819" t="str">
            <v>AP001152</v>
          </cell>
          <cell r="B1819" t="str">
            <v>AP05050509/</v>
          </cell>
          <cell r="C1819" t="str">
            <v>Vaso sifonado, na cor branca, com assento plastico tipo popular e caixa de descarga plastica externa.  Fornecimento.</v>
          </cell>
          <cell r="D1819" t="str">
            <v>un</v>
          </cell>
          <cell r="E1819">
            <v>74.02</v>
          </cell>
        </row>
        <row r="1820">
          <cell r="A1820" t="str">
            <v>AP007866</v>
          </cell>
          <cell r="B1820" t="str">
            <v>AP05050512/</v>
          </cell>
          <cell r="C1820" t="str">
            <v>Vaso sifonado, linha Azaleia, na cor branca, Celite ou similar, e caixa de descarga de louca acoplada.  Fornecimento.</v>
          </cell>
          <cell r="D1820" t="str">
            <v>un</v>
          </cell>
          <cell r="E1820">
            <v>144.09</v>
          </cell>
        </row>
        <row r="1821">
          <cell r="A1821" t="str">
            <v>AP010234</v>
          </cell>
          <cell r="B1821" t="str">
            <v>AP20050200/</v>
          </cell>
          <cell r="C1821" t="str">
            <v>Plataforma para transporte vertical, Montele, modelo PL-237ou similar, percurso de 3,17m, capacidade para 230kg, velocidade de 6m/minuto, com duas paradas, guarda corpo lateral com braco tipo basculante e acesso pelo mesmo lado, comando automatico simples</v>
          </cell>
          <cell r="D1821" t="str">
            <v>un</v>
          </cell>
          <cell r="E1821">
            <v>20254.95</v>
          </cell>
        </row>
        <row r="1822">
          <cell r="A1822" t="str">
            <v>AP008303</v>
          </cell>
          <cell r="B1822" t="str">
            <v>AP25050050/</v>
          </cell>
          <cell r="C1822" t="str">
            <v>Aspirador a vacuo com frasco para redes de gases medicinais.  Fornecimento.</v>
          </cell>
          <cell r="D1822" t="str">
            <v>un</v>
          </cell>
          <cell r="E1822">
            <v>53</v>
          </cell>
        </row>
        <row r="1823">
          <cell r="A1823" t="str">
            <v>AP017172</v>
          </cell>
          <cell r="B1823" t="str">
            <v>AP25050100/</v>
          </cell>
          <cell r="C1823" t="str">
            <v>Fluxometro com umidificador, ar comprimido/oxigenio, para redes de gases medicinais.  Fornecimento.</v>
          </cell>
          <cell r="D1823" t="str">
            <v>un</v>
          </cell>
          <cell r="E1823">
            <v>38.29</v>
          </cell>
        </row>
        <row r="1824">
          <cell r="A1824" t="str">
            <v>AP018071</v>
          </cell>
          <cell r="B1824" t="str">
            <v>AP30050051/</v>
          </cell>
          <cell r="C1824" t="e">
            <v>#N/A</v>
          </cell>
          <cell r="D1824" t="e">
            <v>#N/A</v>
          </cell>
          <cell r="E1824">
            <v>54.59</v>
          </cell>
        </row>
        <row r="1825">
          <cell r="A1825" t="str">
            <v>AP018072</v>
          </cell>
          <cell r="B1825" t="str">
            <v>AP30050101/</v>
          </cell>
          <cell r="C1825" t="e">
            <v>#N/A</v>
          </cell>
          <cell r="D1825" t="e">
            <v>#N/A</v>
          </cell>
          <cell r="E1825">
            <v>225.15</v>
          </cell>
        </row>
        <row r="1826">
          <cell r="A1826" t="str">
            <v>AP005481</v>
          </cell>
          <cell r="B1826" t="str">
            <v>AP30050300/</v>
          </cell>
          <cell r="C1826" t="str">
            <v>Regulador Fisher para botijoes de gas GLP com 13Kg.  Fornecimento.</v>
          </cell>
          <cell r="D1826" t="str">
            <v>un</v>
          </cell>
          <cell r="E1826">
            <v>5.6</v>
          </cell>
        </row>
        <row r="1827">
          <cell r="A1827" t="str">
            <v>AP015999</v>
          </cell>
          <cell r="B1827" t="str">
            <v>AP35050050/</v>
          </cell>
          <cell r="C1827" t="str">
            <v>Caixa d'agua em polietileno, capacidade para 500l, com alcas de ancoragem e transporte, tampa  com fechamento por meio de travas, diametro de 131cm e altura de 72cm, modelo Aqualev ou similar.  Fornecimento.</v>
          </cell>
          <cell r="D1827" t="str">
            <v>un</v>
          </cell>
          <cell r="E1827">
            <v>143</v>
          </cell>
        </row>
        <row r="1828">
          <cell r="A1828" t="str">
            <v>AP007404</v>
          </cell>
          <cell r="B1828" t="str">
            <v>AP35050100/</v>
          </cell>
          <cell r="C1828" t="str">
            <v>Caixa d'agua redonda de fibra de vidro, capacidade para 1000l com tampa.  Fornecimento.</v>
          </cell>
          <cell r="D1828" t="str">
            <v>un</v>
          </cell>
          <cell r="E1828">
            <v>194.54</v>
          </cell>
        </row>
        <row r="1829">
          <cell r="A1829" t="str">
            <v>AP015998</v>
          </cell>
          <cell r="B1829" t="str">
            <v>AP35050103/</v>
          </cell>
          <cell r="C1829" t="str">
            <v>Caixa d'agua em polietileno, capacidade para 1000l, com alcas de ancoragem e transporte, tampa  com fechamento por meio de travas, diametro de 163cm e altura de 93cm, modelo Aqualev ou similar.  Fornecimento.</v>
          </cell>
          <cell r="D1829" t="str">
            <v>un</v>
          </cell>
          <cell r="E1829">
            <v>234.33</v>
          </cell>
        </row>
        <row r="1830">
          <cell r="A1830" t="str">
            <v>AP018064</v>
          </cell>
          <cell r="B1830" t="str">
            <v>AP35050115/</v>
          </cell>
          <cell r="C1830" t="e">
            <v>#N/A</v>
          </cell>
          <cell r="D1830" t="e">
            <v>#N/A</v>
          </cell>
          <cell r="E1830">
            <v>2930</v>
          </cell>
        </row>
        <row r="1831">
          <cell r="A1831" t="str">
            <v>AP004678</v>
          </cell>
          <cell r="B1831" t="str">
            <v>AP40050050/</v>
          </cell>
          <cell r="C1831" t="str">
            <v>Balcao de passagem de alimentos, em concretro aparente, guarnicao em madeira de Lei, exclusive pintura.</v>
          </cell>
          <cell r="D1831" t="str">
            <v>m</v>
          </cell>
          <cell r="E1831">
            <v>97.4</v>
          </cell>
        </row>
        <row r="1832">
          <cell r="A1832" t="str">
            <v>AP005329</v>
          </cell>
          <cell r="B1832" t="str">
            <v>AP40050100/</v>
          </cell>
          <cell r="C1832" t="str">
            <v>Banca de concreto aparente, com 0,60m de largura e 0,06m de espessura, para 1 cuba, exclusive esta.</v>
          </cell>
          <cell r="D1832" t="str">
            <v>m</v>
          </cell>
          <cell r="E1832">
            <v>137.38999999999999</v>
          </cell>
        </row>
        <row r="1833">
          <cell r="A1833" t="str">
            <v>AP001196</v>
          </cell>
          <cell r="B1833" t="str">
            <v>AP40050150/</v>
          </cell>
          <cell r="C1833" t="str">
            <v>Bebedouro ou lavatorio de concreto, fundido no local, secao em calha prismatica, largura de 0,40m, rebordo com 0,25m de altura, medidos internamente em osso, revestido de azulejos brancos (15x15)cm interna e externamente, e valvula; exclusive torneira.</v>
          </cell>
          <cell r="D1833" t="str">
            <v>m</v>
          </cell>
          <cell r="E1833">
            <v>93.49</v>
          </cell>
        </row>
        <row r="1834">
          <cell r="A1834" t="str">
            <v>AP001197</v>
          </cell>
          <cell r="B1834" t="str">
            <v>AP40050200/</v>
          </cell>
          <cell r="C1834" t="str">
            <v>Mictorio de concreto, fundido no local, com secao em calha prismatica, largura 0,40m, rebordo com 0,15m, medidos internamente em osso, revestido de azulejos brancos (15x15)cm, interna e externamente,e valvula.  Fornecimento exclusive instalacao hidraulica</v>
          </cell>
          <cell r="D1834" t="str">
            <v>m</v>
          </cell>
          <cell r="E1834">
            <v>80.64</v>
          </cell>
        </row>
        <row r="1835">
          <cell r="A1835" t="str">
            <v>AP006171</v>
          </cell>
          <cell r="B1835" t="str">
            <v>AP45050050/</v>
          </cell>
          <cell r="C1835" t="str">
            <v>Extintor de incendio, tipo agua sob pressao, de 10l, completo.  Fornecimento.</v>
          </cell>
          <cell r="D1835" t="str">
            <v>un</v>
          </cell>
          <cell r="E1835">
            <v>52.25</v>
          </cell>
        </row>
        <row r="1836">
          <cell r="A1836" t="str">
            <v>AP005092</v>
          </cell>
          <cell r="B1836" t="str">
            <v>AP45050100/</v>
          </cell>
          <cell r="C1836" t="str">
            <v>Extintor de incendio, tipo gas carbonico, de 4kg, completo.  Fornecimento e colocacao.</v>
          </cell>
          <cell r="D1836" t="str">
            <v>un</v>
          </cell>
          <cell r="E1836">
            <v>161.35</v>
          </cell>
        </row>
        <row r="1837">
          <cell r="A1837" t="str">
            <v>AP005097</v>
          </cell>
          <cell r="B1837" t="str">
            <v>AP45050103/</v>
          </cell>
          <cell r="C1837" t="str">
            <v>Extintor de incendio, tipo gas carbonico, de 6kg, completo.  Fornecimento e colocacao.</v>
          </cell>
          <cell r="D1837" t="str">
            <v>un</v>
          </cell>
          <cell r="E1837">
            <v>179.83</v>
          </cell>
        </row>
        <row r="1838">
          <cell r="A1838" t="str">
            <v>AP006172</v>
          </cell>
          <cell r="B1838" t="str">
            <v>AP45050106/</v>
          </cell>
          <cell r="C1838" t="str">
            <v>Extintor de incendio, tipo gas carbonico, de 10Kg, completo.  Fornecimento.</v>
          </cell>
          <cell r="D1838" t="str">
            <v>un</v>
          </cell>
          <cell r="E1838">
            <v>411.98</v>
          </cell>
        </row>
        <row r="1839">
          <cell r="A1839" t="str">
            <v>AP005093</v>
          </cell>
          <cell r="B1839" t="str">
            <v>AP45050150/</v>
          </cell>
          <cell r="C1839" t="str">
            <v>Extintor de incendio, tipo po quimico, de 4kg, completo.  Fornecimento e colocacao.</v>
          </cell>
          <cell r="D1839" t="str">
            <v>un</v>
          </cell>
          <cell r="E1839">
            <v>54.85</v>
          </cell>
        </row>
        <row r="1840">
          <cell r="A1840" t="str">
            <v>AP005098</v>
          </cell>
          <cell r="B1840" t="str">
            <v>AP45050153/</v>
          </cell>
          <cell r="C1840" t="str">
            <v>Extintor de incendio, tipo po quimico, de 6kg, completo.  Fornecimento e colocacao.</v>
          </cell>
          <cell r="D1840" t="str">
            <v>un</v>
          </cell>
          <cell r="E1840">
            <v>61.72</v>
          </cell>
        </row>
        <row r="1841">
          <cell r="A1841" t="str">
            <v>AP006170</v>
          </cell>
          <cell r="B1841" t="str">
            <v>AP45050156/</v>
          </cell>
          <cell r="C1841" t="str">
            <v>Extintor de incendio, tipo po quimico seco, de 12kg, completo.  Fornecimento.</v>
          </cell>
          <cell r="D1841" t="str">
            <v>un</v>
          </cell>
          <cell r="E1841">
            <v>84.88</v>
          </cell>
        </row>
        <row r="1842">
          <cell r="A1842" t="str">
            <v>AP006169</v>
          </cell>
          <cell r="B1842" t="str">
            <v>AP45050159/</v>
          </cell>
          <cell r="C1842" t="str">
            <v>Extintor de incendio, tipo po quimico seco, de 30kg, completo com carreta.  Fornecimento.</v>
          </cell>
          <cell r="D1842" t="str">
            <v>un</v>
          </cell>
          <cell r="E1842">
            <v>340</v>
          </cell>
        </row>
        <row r="1843">
          <cell r="A1843" t="str">
            <v>AP005308</v>
          </cell>
          <cell r="B1843" t="str">
            <v>AP50050040/</v>
          </cell>
          <cell r="C1843" t="str">
            <v>Banca de Marmore Branco Nacional, com 3cm de espessura</v>
          </cell>
          <cell r="D1843" t="str">
            <v>un</v>
          </cell>
          <cell r="E1843">
            <v>328.7</v>
          </cell>
        </row>
        <row r="1844">
          <cell r="A1844" t="str">
            <v>AP001206</v>
          </cell>
          <cell r="B1844" t="str">
            <v>AP50050050/</v>
          </cell>
          <cell r="C1844" t="str">
            <v>Banca de Marmore Branco Nacional, com 3cm de espessura, medindo (1,50x0,60)m, com abertura para 1 cuba, sobre apoios de alvenaria de meia vez e verga de concreto, sem revestimento.  Fornecimento e assentamento.</v>
          </cell>
          <cell r="D1844" t="str">
            <v>un</v>
          </cell>
          <cell r="E1844">
            <v>208.83</v>
          </cell>
        </row>
        <row r="1845">
          <cell r="A1845" t="str">
            <v>AP005004</v>
          </cell>
          <cell r="B1845" t="str">
            <v>AP50050053/</v>
          </cell>
          <cell r="C1845" t="str">
            <v>Banca de Marmore Branco Nacional, com 3cm de espessura, medindo (2x0,60)m com abertura para 1 ou 2 cubas sobre apoios de alvenaria de meia vez e vergas de concreto, sem</v>
          </cell>
          <cell r="D1845" t="str">
            <v>un</v>
          </cell>
          <cell r="E1845">
            <v>270.5</v>
          </cell>
        </row>
        <row r="1846">
          <cell r="A1846" t="str">
            <v>AP004451</v>
          </cell>
          <cell r="B1846" t="str">
            <v>AP50050056/</v>
          </cell>
          <cell r="C1846" t="str">
            <v>Banca de Marmore Branco Cintilante com 3cm de espessura, medindo (2,20x0,60)m com abertura para 1cuba sobre apoio de alvenaria de meia vez e vergas de concreto sem revestimento.  Fornecimento e assentamento.</v>
          </cell>
          <cell r="D1846" t="str">
            <v>un</v>
          </cell>
          <cell r="E1846">
            <v>586.42999999999995</v>
          </cell>
        </row>
        <row r="1847">
          <cell r="A1847" t="str">
            <v>AP005005</v>
          </cell>
          <cell r="B1847" t="str">
            <v>AP50050059/</v>
          </cell>
          <cell r="C1847" t="str">
            <v>Banca de Marmore Branco Nacional, com 3cm de espessura, medindo (2,50x0,60)m com abertura para 1 ou 2 cubas sobre apoios de alvenaria de meia vez e vergas de concreto, se</v>
          </cell>
          <cell r="D1847" t="str">
            <v>un</v>
          </cell>
          <cell r="E1847">
            <v>332.18</v>
          </cell>
        </row>
        <row r="1848">
          <cell r="A1848" t="str">
            <v>AP005006</v>
          </cell>
          <cell r="B1848" t="str">
            <v>AP50050062/</v>
          </cell>
          <cell r="C1848" t="str">
            <v>Banca de Marmore Branco Nacional, com 3cm de espessura, medindo (3x0,60)m com abertura para 1 ou 2 cubas sobre apoios de alvenaria de meia vez e vergas de concreto, sem revestimento.  Fornecimento e assentamento.</v>
          </cell>
          <cell r="D1848" t="str">
            <v>un</v>
          </cell>
          <cell r="E1848">
            <v>342.41</v>
          </cell>
        </row>
        <row r="1849">
          <cell r="A1849" t="str">
            <v>AP005007</v>
          </cell>
          <cell r="B1849" t="str">
            <v>AP50050065/</v>
          </cell>
          <cell r="C1849" t="str">
            <v>Banca de Marmore Branco Nacional, com 3cm de espessura, medindo (3,50x0,60)m com abertura para 1 ou 2 cubas sobre apoios de alvenaria de meia vez e vergas de concreto, sem revestimento.  Fornecimento e assentamento.</v>
          </cell>
          <cell r="D1849" t="str">
            <v>un</v>
          </cell>
          <cell r="E1849">
            <v>455.53</v>
          </cell>
        </row>
        <row r="1850">
          <cell r="A1850" t="str">
            <v>AP005008</v>
          </cell>
          <cell r="B1850" t="str">
            <v>AP50050068/</v>
          </cell>
          <cell r="C1850" t="str">
            <v>Banca de Marmore Branco Nacional, com 3cm de espessura, medindo (4x0,60)m com abertura para 1 ou 2 cubas sobre apoios de alvenaria de meia vez e vergas de concreto, sem revestimento.  Fornecimento e assentamento.</v>
          </cell>
          <cell r="D1850" t="str">
            <v>un</v>
          </cell>
          <cell r="E1850">
            <v>517.23</v>
          </cell>
        </row>
        <row r="1851">
          <cell r="A1851" t="str">
            <v>AP005009</v>
          </cell>
          <cell r="B1851" t="str">
            <v>AP50050071/</v>
          </cell>
          <cell r="C1851" t="str">
            <v>Banca de Marmore Branco Nacional, com 3cm de espessura, medindo 0,60m de largura, com abertura para 1 ou 2 cubas sobre apoios de alvenaria de meia vez e vergas de concreto, sem revestimento.  Fornecimento e assentamento.</v>
          </cell>
          <cell r="D1851" t="str">
            <v>m2</v>
          </cell>
          <cell r="E1851">
            <v>225.98</v>
          </cell>
        </row>
        <row r="1852">
          <cell r="A1852" t="str">
            <v>AP005027</v>
          </cell>
          <cell r="B1852" t="str">
            <v>AP50050074/</v>
          </cell>
          <cell r="C1852" t="str">
            <v>Banca de Marmore Branco Nacional, com 3cm de espessura medindo (2x0,60)m com abertura para 2 conchas de louca sobre apoios de alvenaria de meia vez e vergas de concreto, sem revestimento.  Fornecimento e assentamento.</v>
          </cell>
          <cell r="D1852" t="str">
            <v>un</v>
          </cell>
          <cell r="E1852">
            <v>208.83</v>
          </cell>
        </row>
        <row r="1853">
          <cell r="A1853" t="str">
            <v>AP001207</v>
          </cell>
          <cell r="B1853" t="str">
            <v>AP50050150/</v>
          </cell>
          <cell r="C1853" t="str">
            <v>Banca seca de Marmore Branco Nacional, com 3cm de espessura e 0,60m de largura, sobre apoios de alvenaria de meia vez e verga de concreto, sem revestimento.  Fornecimento e assentamento.</v>
          </cell>
          <cell r="D1853" t="str">
            <v>m</v>
          </cell>
          <cell r="E1853">
            <v>129.84</v>
          </cell>
        </row>
        <row r="1854">
          <cell r="A1854" t="str">
            <v>AP005330</v>
          </cell>
          <cell r="B1854" t="str">
            <v>AP50050153A</v>
          </cell>
          <cell r="C1854" t="str">
            <v>Banca de marmore sintetico, medindo (120x50)cm, com cuba do mesmo material, exclusive torneira, valvula e sifao.  Fornecimento e assentamento.</v>
          </cell>
          <cell r="D1854" t="str">
            <v>un</v>
          </cell>
          <cell r="E1854">
            <v>55.28</v>
          </cell>
        </row>
        <row r="1855">
          <cell r="A1855" t="str">
            <v>AP005477</v>
          </cell>
          <cell r="B1855" t="str">
            <v>AP50050250A</v>
          </cell>
          <cell r="C1855" t="str">
            <v>Banca de marmore sintetico, medindo (140x55)cm, com cuba do mesmo material, exclusive torneira, valvula e sifao.  Fornecimento e assentamento.</v>
          </cell>
          <cell r="D1855" t="str">
            <v>un</v>
          </cell>
          <cell r="E1855">
            <v>62.34</v>
          </cell>
        </row>
        <row r="1856">
          <cell r="A1856" t="str">
            <v>AP005478</v>
          </cell>
          <cell r="B1856" t="str">
            <v>AP50050253/</v>
          </cell>
          <cell r="C1856" t="str">
            <v>Banca de marmore sintetico, medindo (150x55)cm, com cuba do mesmo material, exclusive torneira, valvula e sifao.  Fornecimento e assentamento.</v>
          </cell>
          <cell r="D1856" t="str">
            <v>un</v>
          </cell>
          <cell r="E1856">
            <v>71.33</v>
          </cell>
        </row>
        <row r="1857">
          <cell r="A1857" t="str">
            <v>AP005479</v>
          </cell>
          <cell r="B1857" t="str">
            <v>AP50050256/</v>
          </cell>
          <cell r="C1857" t="str">
            <v>Banca de marmore sintetico, medindo (160x55)cm, com cuba do mesmo material, exclusive torneira, valvula e sifao.  Fornecimento e assentamento.</v>
          </cell>
          <cell r="D1857" t="str">
            <v>un</v>
          </cell>
          <cell r="E1857">
            <v>82.84</v>
          </cell>
        </row>
        <row r="1858">
          <cell r="A1858" t="str">
            <v>AP001208</v>
          </cell>
          <cell r="B1858" t="str">
            <v>AP50050300/</v>
          </cell>
          <cell r="C1858" t="str">
            <v>Banca de marmore sintetico, medindo (100x50)cm, com cuba do mesmo material, exclusive torneira, valvula e sifao.  Fornecimento e assentamento.</v>
          </cell>
          <cell r="D1858" t="str">
            <v>un</v>
          </cell>
          <cell r="E1858">
            <v>40.97</v>
          </cell>
        </row>
        <row r="1859">
          <cell r="A1859" t="str">
            <v>AP009062</v>
          </cell>
          <cell r="B1859" t="str">
            <v>AP50050500/</v>
          </cell>
          <cell r="C1859" t="str">
            <v>Banca seca em granito Cinza Andorinha, com 3cm de espessura e 0,60m de largura, sobre apoios de alvenaria de meia vez e verga de concreto, sem revestimento.  Fornecimento e assentamento.</v>
          </cell>
          <cell r="D1859" t="str">
            <v>m</v>
          </cell>
          <cell r="E1859">
            <v>123.44</v>
          </cell>
        </row>
        <row r="1860">
          <cell r="A1860" t="str">
            <v>AP009063</v>
          </cell>
          <cell r="B1860" t="str">
            <v>AP50050503/</v>
          </cell>
          <cell r="C1860" t="str">
            <v>Banca em granito Cinza Andorinha, com 3cm de espessura e 0,60m de largura, com abertura para 1 ou 2 cubas, sobre apoios de alvenaria de meia vez e verga de concreto, sem revestimento.  Fornecimento e assentamento.</v>
          </cell>
          <cell r="D1860" t="str">
            <v>m</v>
          </cell>
          <cell r="E1860">
            <v>107.69</v>
          </cell>
        </row>
        <row r="1861">
          <cell r="A1861" t="str">
            <v>AP006665</v>
          </cell>
          <cell r="B1861" t="str">
            <v>AP50050550/</v>
          </cell>
          <cell r="C1861" t="str">
            <v>Banca de granito Preto Tijuca, com 3cm de espessura, sem abertura para cuba, sobre apoios de alvenaria de meia vez e verga de concreto sem revestimento.  Fornecimento e assentamento.</v>
          </cell>
          <cell r="D1861" t="str">
            <v>m2</v>
          </cell>
          <cell r="E1861">
            <v>219.67</v>
          </cell>
        </row>
        <row r="1862">
          <cell r="A1862" t="str">
            <v>AP009061</v>
          </cell>
          <cell r="B1862" t="str">
            <v>AP50050600/</v>
          </cell>
          <cell r="C1862" t="str">
            <v>Prateleira em Marmore Branco Nacional, com 3cm de esoessura, 40cm de largura, com rasgo na parede.  Fornecimento e assentamento.</v>
          </cell>
          <cell r="D1862" t="str">
            <v>m</v>
          </cell>
          <cell r="E1862">
            <v>90.22</v>
          </cell>
        </row>
        <row r="1863">
          <cell r="A1863" t="str">
            <v>AP005474</v>
          </cell>
          <cell r="B1863" t="str">
            <v>AP50050650/</v>
          </cell>
          <cell r="C1863" t="str">
            <v>Tanque para lavagem em marmorite medindo (47x60)cm, de coralita.  Fornecimento.</v>
          </cell>
          <cell r="D1863" t="str">
            <v>un</v>
          </cell>
          <cell r="E1863">
            <v>48.21</v>
          </cell>
        </row>
        <row r="1864">
          <cell r="A1864" t="str">
            <v>AP001194</v>
          </cell>
          <cell r="B1864" t="str">
            <v>AP55050050/</v>
          </cell>
          <cell r="C1864" t="str">
            <v>Filtro industrial, com vazao de 1000l/h, Lider ou similar.  Fornecimento.</v>
          </cell>
          <cell r="D1864" t="str">
            <v>un</v>
          </cell>
          <cell r="E1864">
            <v>180</v>
          </cell>
        </row>
        <row r="1865">
          <cell r="A1865" t="str">
            <v>AP004673</v>
          </cell>
          <cell r="B1865" t="str">
            <v>AP55050100/</v>
          </cell>
          <cell r="C1865" t="str">
            <v>Filtro residencial, de 1 vela, esmaltado com registro.  Fornecimento.</v>
          </cell>
          <cell r="D1865" t="str">
            <v>un</v>
          </cell>
          <cell r="E1865">
            <v>26.06</v>
          </cell>
        </row>
        <row r="1866">
          <cell r="A1866" t="str">
            <v>AP006335</v>
          </cell>
          <cell r="B1866" t="str">
            <v>AP55050150/</v>
          </cell>
          <cell r="C1866" t="str">
            <v>Filtro termoplastico, com areia (100Kg), modelo 19 TP-2, Jacuzzi ou similar, para bomba com motor monofasico ou trifasico, com vazao de 4100l/h, exclusive esta.  Fornecimento.</v>
          </cell>
          <cell r="D1866" t="str">
            <v>un</v>
          </cell>
          <cell r="E1866">
            <v>873.7</v>
          </cell>
        </row>
        <row r="1867">
          <cell r="A1867" t="str">
            <v>AP005224</v>
          </cell>
          <cell r="B1867" t="str">
            <v>AP60050050/</v>
          </cell>
          <cell r="C1867" t="str">
            <v>Banco de madeira em Cedro ou similar, envernizado, boleado nas bordas, confeccionado com assento de 30x30cm, revestido com laminado melaminico, sendo a altura do banco de 52cm.</v>
          </cell>
          <cell r="D1867" t="str">
            <v>un</v>
          </cell>
          <cell r="E1867">
            <v>61.3</v>
          </cell>
        </row>
        <row r="1868">
          <cell r="A1868" t="str">
            <v>AP009670</v>
          </cell>
          <cell r="B1868" t="str">
            <v>AP65050050/</v>
          </cell>
          <cell r="C1868" t="str">
            <v>Persianas horizontais em aluminio, marca Luxaflex ou similar, laminas micro 25 (2,5cm), nas dimensoes de (1x1,85)m.  Fornecimento e colocacao.</v>
          </cell>
          <cell r="D1868" t="str">
            <v>un</v>
          </cell>
          <cell r="E1868">
            <v>137.6</v>
          </cell>
        </row>
        <row r="1869">
          <cell r="A1869" t="str">
            <v>AP009672</v>
          </cell>
          <cell r="B1869" t="str">
            <v>AP65050100/</v>
          </cell>
          <cell r="C1869" t="str">
            <v>Persianas horizontais em aluminio, marca Luxaflex ou similar, laminas micro 25 (2,5cm), nas dimensoes de (1,25x1,85)m.  Fornecimento e colocacao.</v>
          </cell>
          <cell r="D1869" t="str">
            <v>un</v>
          </cell>
          <cell r="E1869">
            <v>170.92</v>
          </cell>
        </row>
        <row r="1870">
          <cell r="A1870" t="str">
            <v>AP009669</v>
          </cell>
          <cell r="B1870" t="str">
            <v>AP65050150/</v>
          </cell>
          <cell r="C1870" t="str">
            <v>Persianas horizontais em aluminio, marca Luxaflex ou similar, laminas micro 25 (2,5cm), nas dimensoes de (1,45x1,85)m.  Fornecimento e colocacao.</v>
          </cell>
          <cell r="D1870" t="str">
            <v>un</v>
          </cell>
          <cell r="E1870">
            <v>197.23</v>
          </cell>
        </row>
        <row r="1871">
          <cell r="A1871" t="str">
            <v>AP009671</v>
          </cell>
          <cell r="B1871" t="str">
            <v>AP65050200/</v>
          </cell>
          <cell r="C1871" t="str">
            <v>Persianas horizontais em aluminio, marca Luxaflex ou similar, laminas micro 25 (2,5cm), nas dimensoes de (1,70x1,85)m.  Fornecimento e colocacao.</v>
          </cell>
          <cell r="D1871" t="str">
            <v>un</v>
          </cell>
          <cell r="E1871">
            <v>230.28</v>
          </cell>
        </row>
        <row r="1872">
          <cell r="A1872" t="str">
            <v>AP008810</v>
          </cell>
          <cell r="B1872" t="str">
            <v>AP65050250/</v>
          </cell>
          <cell r="C1872" t="str">
            <v>Persiana vertical em tecido, com trilhos e demais materiais necessarios para fixacao.  Fornecimento e colocacao.</v>
          </cell>
          <cell r="D1872" t="str">
            <v>m2</v>
          </cell>
          <cell r="E1872">
            <v>26.23</v>
          </cell>
        </row>
        <row r="1873">
          <cell r="A1873" t="str">
            <v>AP005512</v>
          </cell>
          <cell r="B1873" t="str">
            <v>AP99990050/</v>
          </cell>
          <cell r="C1873" t="str">
            <v>Bracadeira para dutos de ar condicionado em cantoneira de 3/4"x1/8".   Fornecimento e colocacao.</v>
          </cell>
          <cell r="D1873" t="str">
            <v>m</v>
          </cell>
          <cell r="E1873">
            <v>10.41</v>
          </cell>
        </row>
        <row r="1874">
          <cell r="A1874" t="str">
            <v>AP007453</v>
          </cell>
          <cell r="B1874" t="str">
            <v>AP99990100/</v>
          </cell>
          <cell r="C1874" t="str">
            <v>Lava olhos de emergencia com acionamento manual por alavanca, tubulacao e conexoes em ferro galvanizado, pia em AISI 304, conexoes de entrada e saida de 1" BSP, pintura anticorrosiva, na cor verde seguranca, pia com diametro de 300mm.  Fornecimento e colo</v>
          </cell>
          <cell r="D1874" t="str">
            <v>un</v>
          </cell>
          <cell r="E1874">
            <v>295</v>
          </cell>
        </row>
        <row r="1875">
          <cell r="A1875" t="str">
            <v>AP018061</v>
          </cell>
          <cell r="B1875" t="str">
            <v>AP99990112/</v>
          </cell>
          <cell r="C1875" t="str">
            <v xml:space="preserve">Moinho a vento com roda de diametro de 3,40mx18pas, confeccionado em chapas galvanizadas no 20 com dobras laterais e pintura automotiva, sistema de freio automatico, retorno automatico de destravamento, montado em torre de 9,00m de altura estruturada com </v>
          </cell>
          <cell r="D1875" t="str">
            <v>un</v>
          </cell>
          <cell r="E1875">
            <v>12082.9</v>
          </cell>
        </row>
        <row r="1876">
          <cell r="A1876" t="str">
            <v>AP018062</v>
          </cell>
          <cell r="B1876" t="str">
            <v>AP99990115/</v>
          </cell>
          <cell r="C1876" t="str">
            <v>Moinho a vento com roda de diametro de 3,40mx18pas, confeccionado em chapas galvanizadas no 20 com dobras laterais e pintura automotiva, sistema de freio automatico, retorno automatico de destravamento, montado em torre de 12,00m de altura estruturada com</v>
          </cell>
          <cell r="D1876" t="str">
            <v>un</v>
          </cell>
          <cell r="E1876">
            <v>13242.1</v>
          </cell>
        </row>
        <row r="1877">
          <cell r="A1877" t="str">
            <v>BP017051</v>
          </cell>
          <cell r="B1877" t="str">
            <v>BP05050050/</v>
          </cell>
          <cell r="C1877" t="str">
            <v>Base de brita corrida, inclusive fornecimento dos materiais, medida apos a compactacao.</v>
          </cell>
          <cell r="D1877" t="str">
            <v>m3</v>
          </cell>
          <cell r="E1877">
            <v>37.86</v>
          </cell>
        </row>
        <row r="1878">
          <cell r="A1878" t="str">
            <v>BP017052</v>
          </cell>
          <cell r="B1878" t="str">
            <v>BP05050053/</v>
          </cell>
          <cell r="C1878" t="str">
            <v>Base ou sub base estabilizada sem mistura de materiais, de acordo com as Instrucoes para Execucao do DER-RJ, exclusive escavacao e transporte dos materiais, mas incluindo o transporte da agua.</v>
          </cell>
          <cell r="D1878" t="str">
            <v>m3</v>
          </cell>
          <cell r="E1878">
            <v>3.28</v>
          </cell>
        </row>
        <row r="1879">
          <cell r="A1879" t="str">
            <v>BP017066</v>
          </cell>
          <cell r="B1879" t="str">
            <v>BP05050056/</v>
          </cell>
          <cell r="C1879" t="str">
            <v>Base ou sub base estabilizada granulometricamente, com mistura de 2 ou mais materiais, de acordo com as Instrucoes para Execucao do DER-RJ, exclusive escavacao e transporte dos materiais, mas incluindo o transporte de agua.</v>
          </cell>
          <cell r="D1879" t="str">
            <v>m3</v>
          </cell>
          <cell r="E1879">
            <v>3.82</v>
          </cell>
        </row>
        <row r="1880">
          <cell r="A1880" t="str">
            <v>BP017067</v>
          </cell>
          <cell r="B1880" t="str">
            <v>BP05050059/</v>
          </cell>
          <cell r="C1880" t="str">
            <v>Base de solo-cimento, executado "in loco", o custo indeniza as operacoes de execucao na pista, inclusive transporte da agua e se aplica ao volume de solo-cimento executado, medido apos a compactacao, exclusive a escavacao, cimento e transporte dos materia</v>
          </cell>
          <cell r="D1880" t="str">
            <v>m3</v>
          </cell>
          <cell r="E1880">
            <v>8.34</v>
          </cell>
        </row>
        <row r="1881">
          <cell r="A1881" t="str">
            <v>BP002450</v>
          </cell>
          <cell r="B1881" t="str">
            <v>BP05050100/</v>
          </cell>
          <cell r="C1881" t="str">
            <v>Camada de bloqueio (colchao) de areia, espalhado e comprimido mecanicamente, medido apos compressao.</v>
          </cell>
          <cell r="D1881" t="str">
            <v>m3</v>
          </cell>
          <cell r="E1881">
            <v>29.47</v>
          </cell>
        </row>
        <row r="1882">
          <cell r="A1882" t="str">
            <v>CE005829</v>
          </cell>
          <cell r="B1882" t="str">
            <v>CE05100254/</v>
          </cell>
          <cell r="C1882" t="str">
            <v>Topografo de servicos tecnicos especializados de consultoria de engenharia e arquitetura.</v>
          </cell>
          <cell r="D1882" t="str">
            <v>h</v>
          </cell>
          <cell r="E1882">
            <v>13.6</v>
          </cell>
        </row>
        <row r="1883">
          <cell r="A1883" t="str">
            <v>CI009002</v>
          </cell>
          <cell r="B1883" t="str">
            <v>CI05050050/</v>
          </cell>
          <cell r="C1883" t="str">
            <v>Colocacao de madeiramento de telhas francesas, incluindo pregos, excluindo fornecimento.</v>
          </cell>
          <cell r="D1883" t="str">
            <v>m2</v>
          </cell>
          <cell r="E1883">
            <v>14.02</v>
          </cell>
        </row>
        <row r="1884">
          <cell r="A1884" t="str">
            <v>CI001066</v>
          </cell>
          <cell r="B1884" t="str">
            <v>CI05050100/</v>
          </cell>
          <cell r="C1884" t="str">
            <v>Madeiramento para cobertura de telhas onduladas de cimento amianto ou Fiber-Glass ou similar, de 3"x3" e 3"x4 1/2" em Macaranduba ou similar, pregadas sem tesouras ou pontaletes, medido pela projecao.</v>
          </cell>
          <cell r="D1884" t="str">
            <v>m2</v>
          </cell>
          <cell r="E1884">
            <v>9.9600000000000009</v>
          </cell>
        </row>
        <row r="1885">
          <cell r="A1885" t="str">
            <v>CI001065</v>
          </cell>
          <cell r="B1885" t="str">
            <v>CI05050150/</v>
          </cell>
          <cell r="C1885" t="str">
            <v>Madeiramento para cobertura de telhas ceramicas, francesa ou colonial, constituido de cumeeira e tercas de 3"x4 1/2", caibros de 3"x1 1/2" e ripas de (1,5x4)cm, tudo em Macaranduba ou similar, pregados sem tesouras ou pontaletes, medido pela projecao.</v>
          </cell>
          <cell r="D1885" t="str">
            <v>m2</v>
          </cell>
          <cell r="E1885">
            <v>28.86</v>
          </cell>
        </row>
        <row r="1886">
          <cell r="A1886" t="str">
            <v>CI010099</v>
          </cell>
          <cell r="B1886" t="str">
            <v>CI05050200/</v>
          </cell>
          <cell r="C1886" t="str">
            <v>Peca em Macaranduba ou similar, de (7x20)cm, para cobertura de qualquer tipo.  Fornecimento e colocacao.</v>
          </cell>
          <cell r="D1886" t="str">
            <v>m</v>
          </cell>
          <cell r="E1886">
            <v>25.86</v>
          </cell>
        </row>
        <row r="1887">
          <cell r="A1887" t="str">
            <v>CI001070</v>
          </cell>
          <cell r="B1887" t="str">
            <v>CI05100050/</v>
          </cell>
          <cell r="C1887" t="str">
            <v>Terca em Macaranduba ou similar, constituida de pecas de 3"x3", para cobertura de qualquer tipo.  Fornecimento e colocacao.</v>
          </cell>
          <cell r="D1887" t="str">
            <v>m</v>
          </cell>
          <cell r="E1887">
            <v>7.92</v>
          </cell>
        </row>
        <row r="1888">
          <cell r="A1888" t="str">
            <v>CI001071</v>
          </cell>
          <cell r="B1888" t="str">
            <v>CI05100100/</v>
          </cell>
          <cell r="C1888" t="str">
            <v>Terca em Macaranduba ou similar, constituida de pecas de 3"x4 1/2", para cobertura de qualquer tipo.  Fornecimento e colocacao.</v>
          </cell>
          <cell r="D1888" t="str">
            <v>m</v>
          </cell>
          <cell r="E1888">
            <v>11.75</v>
          </cell>
        </row>
        <row r="1889">
          <cell r="A1889" t="str">
            <v>CI002468</v>
          </cell>
          <cell r="B1889" t="str">
            <v>CI05100150/</v>
          </cell>
          <cell r="C1889" t="str">
            <v>Terca em Macaranduba ou similar, constituida de pecas de 3"x6", para cobertura de qualquer tipo.  Fornecimento e colocacao.</v>
          </cell>
          <cell r="D1889" t="str">
            <v>m</v>
          </cell>
          <cell r="E1889">
            <v>14.52</v>
          </cell>
        </row>
        <row r="1890">
          <cell r="A1890" t="str">
            <v>CI002469</v>
          </cell>
          <cell r="B1890" t="str">
            <v>CI05100200/</v>
          </cell>
          <cell r="C1890" t="str">
            <v>Terca em Macaranduba ou similar, constituida de pecas de 3"x9", para cobertura de qualquer tipo.  Fornecimento e colocacao.</v>
          </cell>
          <cell r="D1890" t="str">
            <v>m</v>
          </cell>
          <cell r="E1890">
            <v>20.03</v>
          </cell>
        </row>
        <row r="1891">
          <cell r="A1891" t="str">
            <v>CI001072</v>
          </cell>
          <cell r="B1891" t="str">
            <v>CI05150050/</v>
          </cell>
          <cell r="C1891" t="str">
            <v>Caibro em Macaranduba ou similar, de 1 1/2"x3".  Fornecimento e colocacao.</v>
          </cell>
          <cell r="D1891" t="str">
            <v>m</v>
          </cell>
          <cell r="E1891">
            <v>4.92</v>
          </cell>
        </row>
        <row r="1892">
          <cell r="A1892" t="str">
            <v>CI001073</v>
          </cell>
          <cell r="B1892" t="str">
            <v>CI05150100/</v>
          </cell>
          <cell r="C1892" t="str">
            <v>Caibro em Macaranduba ou similar, de 2"x3".  Fornecimento e colocacao.</v>
          </cell>
          <cell r="D1892" t="str">
            <v>m</v>
          </cell>
          <cell r="E1892">
            <v>6.73</v>
          </cell>
        </row>
        <row r="1893">
          <cell r="A1893" t="str">
            <v>CI001067</v>
          </cell>
          <cell r="B1893" t="str">
            <v>CI05200050/</v>
          </cell>
          <cell r="C1893" t="str">
            <v>Tesoura completa em Macaranduba ou similar, para vaos de 4m.  Fornecimento e colocacao.</v>
          </cell>
          <cell r="D1893" t="str">
            <v>un</v>
          </cell>
          <cell r="E1893">
            <v>333.49</v>
          </cell>
        </row>
        <row r="1894">
          <cell r="A1894" t="str">
            <v>CI001068</v>
          </cell>
          <cell r="B1894" t="str">
            <v>CI05200100/</v>
          </cell>
          <cell r="C1894" t="str">
            <v>Tesoura completa em Macaranduba ou similar, para vaos de 5m.  Fornecimento e colocacao.</v>
          </cell>
          <cell r="D1894" t="str">
            <v>un</v>
          </cell>
          <cell r="E1894">
            <v>399.5</v>
          </cell>
        </row>
        <row r="1895">
          <cell r="A1895" t="str">
            <v>CI001069</v>
          </cell>
          <cell r="B1895" t="str">
            <v>CI05200150/</v>
          </cell>
          <cell r="C1895" t="str">
            <v>Tesoura completa em Macaranduba ou similar, para vaos de 6m.  Fornecimento e colocacao.</v>
          </cell>
          <cell r="D1895" t="str">
            <v>un</v>
          </cell>
          <cell r="E1895">
            <v>479.46</v>
          </cell>
        </row>
        <row r="1896">
          <cell r="A1896" t="str">
            <v>CI004630</v>
          </cell>
          <cell r="B1896" t="str">
            <v>CI05200200/</v>
          </cell>
          <cell r="C1896" t="str">
            <v>Tesoura completa em Macaranduba ou similar, para vaos de 7m.  Fornecimento e colocacao.</v>
          </cell>
          <cell r="D1896" t="str">
            <v>un</v>
          </cell>
          <cell r="E1896">
            <v>554.28</v>
          </cell>
        </row>
        <row r="1897">
          <cell r="A1897" t="str">
            <v>CI002463</v>
          </cell>
          <cell r="B1897" t="str">
            <v>CI05200250/</v>
          </cell>
          <cell r="C1897" t="str">
            <v>Tesoura completa em Macaranduba ou similar, para vaos de 8m.  Fornecimento e colocacao.</v>
          </cell>
          <cell r="D1897" t="str">
            <v>un</v>
          </cell>
          <cell r="E1897">
            <v>718.28</v>
          </cell>
        </row>
        <row r="1898">
          <cell r="A1898" t="str">
            <v>CI004631</v>
          </cell>
          <cell r="B1898" t="str">
            <v>CI05200300/</v>
          </cell>
          <cell r="C1898" t="str">
            <v>Tesoura completa em Macaranduba ou similar, para vaos de 9m.  Fornecimento e colocacao.</v>
          </cell>
          <cell r="D1898" t="str">
            <v>un</v>
          </cell>
          <cell r="E1898">
            <v>806.04</v>
          </cell>
        </row>
        <row r="1899">
          <cell r="A1899" t="str">
            <v>CI002464</v>
          </cell>
          <cell r="B1899" t="str">
            <v>CI05200350/</v>
          </cell>
          <cell r="C1899" t="str">
            <v>Tesoura completa em Macaranduba ou similar, para vaos de 10m.  Fornecimento e colocacao.</v>
          </cell>
          <cell r="D1899" t="str">
            <v>un</v>
          </cell>
          <cell r="E1899">
            <v>890.15</v>
          </cell>
        </row>
        <row r="1900">
          <cell r="A1900" t="str">
            <v>CI002465</v>
          </cell>
          <cell r="B1900" t="str">
            <v>CI05200400/</v>
          </cell>
          <cell r="C1900" t="str">
            <v>Tesoura completa em Macaranduba ou similar, para vaos de 12m.  Fornecimento e colocacao.</v>
          </cell>
          <cell r="D1900" t="str">
            <v>un</v>
          </cell>
          <cell r="E1900">
            <v>1142.6099999999999</v>
          </cell>
        </row>
        <row r="1901">
          <cell r="A1901" t="str">
            <v>CI002466</v>
          </cell>
          <cell r="B1901" t="str">
            <v>CI05250050/</v>
          </cell>
          <cell r="C1901" t="str">
            <v>Pontalete em Macaranduba ou similar, em pecas de 3"x3", verticais e horizontais para cobertura de telhas ceramicas, medindo pela projecao horizontal do telhado.</v>
          </cell>
          <cell r="D1901" t="str">
            <v>m2</v>
          </cell>
          <cell r="E1901">
            <v>12.89</v>
          </cell>
        </row>
        <row r="1902">
          <cell r="A1902" t="str">
            <v>CI002467</v>
          </cell>
          <cell r="B1902" t="str">
            <v>CI05250100/</v>
          </cell>
          <cell r="C1902" t="str">
            <v>Pontalete em Macaranduba ou similar, em pecas de 3"x3", verticais e horizontais para cobertura de telhas de cimento amianto ou Fiber-Glass ou similar.</v>
          </cell>
          <cell r="D1902" t="str">
            <v>m2</v>
          </cell>
          <cell r="E1902">
            <v>10.92</v>
          </cell>
        </row>
        <row r="1903">
          <cell r="A1903" t="str">
            <v>CI001075</v>
          </cell>
          <cell r="B1903" t="str">
            <v>CI05300050/</v>
          </cell>
          <cell r="C1903" t="str">
            <v>Cobertura em telhas coloniais; exclusive cumeeira e madeiramento.  Fornecimento e colocacao.</v>
          </cell>
          <cell r="D1903" t="str">
            <v>m2</v>
          </cell>
          <cell r="E1903">
            <v>41.74</v>
          </cell>
        </row>
        <row r="1904">
          <cell r="A1904" t="str">
            <v>CI001074</v>
          </cell>
          <cell r="B1904" t="str">
            <v>CI05300053/</v>
          </cell>
          <cell r="C1904" t="str">
            <v>Cobertura em telhas francesas; exclusive cumeeira e madeiramento.  Fornecimento e colocacao.</v>
          </cell>
          <cell r="D1904" t="str">
            <v>m2</v>
          </cell>
          <cell r="E1904">
            <v>22.12</v>
          </cell>
        </row>
        <row r="1905">
          <cell r="A1905" t="str">
            <v>CI005689</v>
          </cell>
          <cell r="B1905" t="str">
            <v>CI05300056/</v>
          </cell>
          <cell r="C1905" t="str">
            <v>Cobertura em telha portuguesa, exclusive cumeeira e madeiramento.  Fornecimento e colocacao.</v>
          </cell>
          <cell r="D1905" t="str">
            <v>m2</v>
          </cell>
          <cell r="E1905">
            <v>20.84</v>
          </cell>
        </row>
        <row r="1906">
          <cell r="A1906" t="str">
            <v>CI009214</v>
          </cell>
          <cell r="B1906" t="str">
            <v>CI05300100/</v>
          </cell>
          <cell r="C1906" t="str">
            <v>Colocacao de telhas francesas, exclusive fornecimento.</v>
          </cell>
          <cell r="D1906" t="str">
            <v>m2</v>
          </cell>
          <cell r="E1906">
            <v>20.8</v>
          </cell>
        </row>
        <row r="1907">
          <cell r="A1907" t="str">
            <v>CI016672</v>
          </cell>
          <cell r="B1907" t="str">
            <v>CI05300150/</v>
          </cell>
          <cell r="C1907" t="str">
            <v>Cobertura em telhas de concreto, exclusive cumeeira e madeiramento.  Fornecimento e colocacao.</v>
          </cell>
          <cell r="D1907" t="str">
            <v>m2</v>
          </cell>
          <cell r="E1907">
            <v>20.78</v>
          </cell>
        </row>
        <row r="1908">
          <cell r="A1908" t="str">
            <v>CI002470</v>
          </cell>
          <cell r="B1908" t="str">
            <v>CI05300250/</v>
          </cell>
          <cell r="C1908" t="str">
            <v>Cordao para arremate de telhado, executado com argamassa de cimento, areia e saibro no traco 1:2:2.</v>
          </cell>
          <cell r="D1908" t="str">
            <v>m</v>
          </cell>
          <cell r="E1908">
            <v>13.87</v>
          </cell>
        </row>
        <row r="1909">
          <cell r="A1909" t="str">
            <v>CI001076</v>
          </cell>
          <cell r="B1909" t="str">
            <v>CI05300300/</v>
          </cell>
          <cell r="C1909" t="str">
            <v>Cumeeira para cobertura em telhas francesas ou coloniais.  Fornecimento e colocacao.</v>
          </cell>
          <cell r="D1909" t="str">
            <v>m</v>
          </cell>
          <cell r="E1909">
            <v>9.1999999999999993</v>
          </cell>
        </row>
        <row r="1910">
          <cell r="A1910" t="str">
            <v>CI016673</v>
          </cell>
          <cell r="B1910" t="str">
            <v>CI05300303/</v>
          </cell>
          <cell r="C1910" t="str">
            <v>Cumeeira para cobertura em telhas de concreto.  Fornecimento e colocacao.</v>
          </cell>
          <cell r="D1910" t="str">
            <v>m</v>
          </cell>
          <cell r="E1910">
            <v>16.399999999999999</v>
          </cell>
        </row>
        <row r="1911">
          <cell r="A1911" t="str">
            <v>CI009000</v>
          </cell>
          <cell r="B1911" t="str">
            <v>CI05300350/</v>
          </cell>
          <cell r="C1911" t="str">
            <v>Telhas francesas.  Fornecimento.</v>
          </cell>
          <cell r="D1911" t="str">
            <v>m2</v>
          </cell>
          <cell r="E1911">
            <v>9.44</v>
          </cell>
        </row>
        <row r="1912">
          <cell r="A1912" t="str">
            <v>CI017176</v>
          </cell>
          <cell r="B1912" t="str">
            <v>CI05350050/</v>
          </cell>
          <cell r="C1912" t="str">
            <v>Cobertura com chapa de aco galvanizado, pintada com tinta a po a base de poliester nas duas faces nas cores preto, branco, amarelo, cinza ou ceramica, perfil trapezoidal, espessura 0,65mm, altura de 40mm e largura util de 970mm, da Intertelhas ou similar,</v>
          </cell>
          <cell r="D1912" t="str">
            <v>m2</v>
          </cell>
          <cell r="E1912">
            <v>47.25</v>
          </cell>
        </row>
        <row r="1913">
          <cell r="A1913" t="str">
            <v>CI005473</v>
          </cell>
          <cell r="B1913" t="str">
            <v>CI05350100/</v>
          </cell>
          <cell r="C1913" t="str">
            <v>Cobertura dupla de 30mm, com telha termica em aco zincado, trapezoidal, sem pintura, de (1020x0,50)mm, Eucatex ou similar.  Fornecimento e colocacao.</v>
          </cell>
          <cell r="D1913" t="str">
            <v>m2</v>
          </cell>
          <cell r="E1913" t="e">
            <v>#N/A</v>
          </cell>
        </row>
        <row r="1914">
          <cell r="A1914" t="str">
            <v>CI008254</v>
          </cell>
          <cell r="B1914" t="str">
            <v>CI05350150/</v>
          </cell>
          <cell r="C1914" t="str">
            <v>Cobertura dupla de 30mm, com telha termica, trapezoidal, inclusive todos os acessorios necessarios a sua execucao, Bernini ou similar.  Fornecimento e colocacao, exclusive transporte.</v>
          </cell>
          <cell r="D1914" t="str">
            <v>m2</v>
          </cell>
          <cell r="E1914" t="e">
            <v>#N/A</v>
          </cell>
        </row>
        <row r="1915">
          <cell r="A1915" t="str">
            <v>CI008812</v>
          </cell>
          <cell r="B1915" t="str">
            <v>CI05350200/</v>
          </cell>
          <cell r="C1915" t="str">
            <v>Telha metalica CE-100, 0,50mm, perfil trapezoidal, fabricado em aco galvanizado com 270g/m2 de zinco, com largura total de 808mm, largura util de 750mm e comprimento de 6600mm, pintado por processo eletrostatico polimerizada em estufa.  Fornecimento.</v>
          </cell>
          <cell r="D1915" t="str">
            <v>m2</v>
          </cell>
          <cell r="E1915">
            <v>45.37</v>
          </cell>
        </row>
        <row r="1916">
          <cell r="A1916" t="str">
            <v>CI005320</v>
          </cell>
          <cell r="B1916" t="str">
            <v>CI05400050/</v>
          </cell>
          <cell r="C1916" t="str">
            <v>Calha de beiral, em chapa galvanizada no 26, com 25cm de desenvolvimento.  Fornecimento e colocacao.</v>
          </cell>
          <cell r="D1916" t="str">
            <v>m</v>
          </cell>
          <cell r="E1916" t="e">
            <v>#N/A</v>
          </cell>
        </row>
        <row r="1917">
          <cell r="A1917" t="str">
            <v>CI005319</v>
          </cell>
          <cell r="B1917" t="str">
            <v>CI05400053/</v>
          </cell>
          <cell r="C1917" t="str">
            <v>Calha de platibanda ou de rincao, em chapa galvanizada no 26, com 25cm de desenvolvimento.  Fornecimento e colocacao.</v>
          </cell>
          <cell r="D1917" t="str">
            <v>m</v>
          </cell>
          <cell r="E1917" t="e">
            <v>#N/A</v>
          </cell>
        </row>
        <row r="1918">
          <cell r="A1918" t="str">
            <v>CI001085</v>
          </cell>
          <cell r="B1918" t="str">
            <v>CI05400100/</v>
          </cell>
          <cell r="C1918" t="str">
            <v>Cobertura em chapas de aluminio de 0,5mm de espessura, com sobreposicao lateral de 1 onda e longitudinal de 14cm, sendo as chapas fixadas com ganchos de aluminio com rosca de 6mm de diametro; exclusive madeiramento e cumeeira.</v>
          </cell>
          <cell r="D1918" t="str">
            <v>m2</v>
          </cell>
          <cell r="E1918">
            <v>32.229999999999997</v>
          </cell>
        </row>
        <row r="1919">
          <cell r="A1919" t="str">
            <v>CI004757</v>
          </cell>
          <cell r="B1919" t="str">
            <v>CI05400150/</v>
          </cell>
          <cell r="C1919" t="str">
            <v>Colocacao de rufo, cumeeira ou contra-rufo de aluminio com 0,8mmx1056mm.</v>
          </cell>
          <cell r="D1919" t="str">
            <v>m2</v>
          </cell>
          <cell r="E1919">
            <v>29.26</v>
          </cell>
        </row>
        <row r="1920">
          <cell r="A1920" t="str">
            <v>CI010062</v>
          </cell>
          <cell r="B1920" t="str">
            <v>CI05400200/</v>
          </cell>
          <cell r="C1920" t="str">
            <v>Contra rufo em aluminio, com acabamento em verniz em 1 face e pintada na outra, trapezoidal ou ondulada, medindo (1500x562x0,8)mm, Alcoa ou similar.  Fornecimento e colocacao.</v>
          </cell>
          <cell r="D1920" t="str">
            <v>m</v>
          </cell>
          <cell r="E1920">
            <v>29.43</v>
          </cell>
        </row>
        <row r="1921">
          <cell r="A1921" t="str">
            <v>CI010063</v>
          </cell>
          <cell r="B1921" t="str">
            <v>CI05400203/</v>
          </cell>
          <cell r="C1921" t="str">
            <v>Contra rufo em aluminio, com acabamento em verniz nas 2 faces, trapezoidal ou ondulada, medindo (1500x562x0,8)mm, Alcoa ou similar.  Fornecimento e colocacao.</v>
          </cell>
          <cell r="D1921" t="str">
            <v>m</v>
          </cell>
          <cell r="E1921">
            <v>27.19</v>
          </cell>
        </row>
        <row r="1922">
          <cell r="A1922" t="str">
            <v>CI010058</v>
          </cell>
          <cell r="B1922" t="str">
            <v>CI05400250/</v>
          </cell>
          <cell r="C1922" t="str">
            <v>Cumeeira em aluminio com acabamento em verniz em 1 face e pintada em outra, trapezoidal ou ondulada, medindo (1265x600x0,8)mm, Alcoa ou similar.  Fornecimento e colocacao.</v>
          </cell>
          <cell r="D1922" t="str">
            <v>m</v>
          </cell>
          <cell r="E1922">
            <v>28.1</v>
          </cell>
        </row>
        <row r="1923">
          <cell r="A1923" t="str">
            <v>CI010059</v>
          </cell>
          <cell r="B1923" t="str">
            <v>CI05400253/</v>
          </cell>
          <cell r="C1923" t="str">
            <v>Cumeeira em aluminio com acabamento em verniz nas 2 faces, trapezoidal ou ondulada, medindo (1265x600x0,8)mm, Alcoa ou similar.  Fornecimento e colocacao.</v>
          </cell>
          <cell r="D1923" t="str">
            <v>m</v>
          </cell>
          <cell r="E1923">
            <v>32.58</v>
          </cell>
        </row>
        <row r="1924">
          <cell r="A1924" t="str">
            <v>CI009460</v>
          </cell>
          <cell r="B1924" t="str">
            <v>CI05400300/</v>
          </cell>
          <cell r="C1924" t="str">
            <v>Estrutura metalica para cobertura em telhas metalicas.  Fornecimento e colocacao.</v>
          </cell>
          <cell r="D1924" t="str">
            <v>m2</v>
          </cell>
          <cell r="E1924" t="e">
            <v>#N/A</v>
          </cell>
        </row>
        <row r="1925">
          <cell r="A1925" t="str">
            <v>CI010065</v>
          </cell>
          <cell r="B1925" t="str">
            <v>CI05400350/</v>
          </cell>
          <cell r="C1925" t="str">
            <v>Rufo em aluminio, com acabamento em verniz em 1 face e pintada na outra, trapezoidal, medindo (1265x600x0,8)mm, Alcoa ou similar.  Fornecimento e colocacao.</v>
          </cell>
          <cell r="D1925" t="str">
            <v>m</v>
          </cell>
          <cell r="E1925">
            <v>32.53</v>
          </cell>
        </row>
        <row r="1926">
          <cell r="A1926" t="str">
            <v>CI010064</v>
          </cell>
          <cell r="B1926" t="str">
            <v>CI05400353/</v>
          </cell>
          <cell r="C1926" t="str">
            <v>Rufo em aluminio, com acabamento em verniz nas 2 faces, trapezoidal ou ondulada, medindo (1265x600x0,8)mm, Alcoa ou similar.  Fornecimento e colocacao.</v>
          </cell>
          <cell r="D1926" t="str">
            <v>m</v>
          </cell>
          <cell r="E1926">
            <v>29.87</v>
          </cell>
        </row>
        <row r="1927">
          <cell r="A1927" t="str">
            <v>CI010060</v>
          </cell>
          <cell r="B1927" t="str">
            <v>CI05400400/</v>
          </cell>
          <cell r="C1927" t="str">
            <v>Telha de aluminio Alcoflon ou similar, com acabamento em verniz nas 2 faces (interna e externa), no modelo trapezoidal ou ondulada, na espessura de 0,5mm.  Fornecimento e colocacao.</v>
          </cell>
          <cell r="D1927" t="str">
            <v>m2</v>
          </cell>
          <cell r="E1927">
            <v>32.75</v>
          </cell>
        </row>
        <row r="1928">
          <cell r="A1928" t="str">
            <v>CI010061</v>
          </cell>
          <cell r="B1928" t="str">
            <v>CI05400403/</v>
          </cell>
          <cell r="C1928" t="str">
            <v>Telha de aluminio Alcoflon ou similar, com acabamento em verniz em 1 face e pintado na outra, no modelo trapezoidal ou ondulada, na espessura de 0,5mm.  Fornecimento e colocacao.</v>
          </cell>
          <cell r="D1928" t="str">
            <v>m2</v>
          </cell>
          <cell r="E1928">
            <v>35.76</v>
          </cell>
        </row>
        <row r="1929">
          <cell r="A1929" t="str">
            <v>CI005318</v>
          </cell>
          <cell r="B1929" t="str">
            <v>CI05450050/</v>
          </cell>
          <cell r="C1929" t="str">
            <v>Cobertura em telhas de fibro-cimento, tipo Vogatex ou similar, com espessura de 4mm, para aplicar em meia-agua (sem quaisquer rufos ou cumeeira); exclusive madeiramento, com fornecimento do material e colocacao.</v>
          </cell>
          <cell r="D1929" t="str">
            <v>m2</v>
          </cell>
          <cell r="E1929">
            <v>9.8699999999999992</v>
          </cell>
        </row>
        <row r="1930">
          <cell r="A1930" t="str">
            <v>CI001077</v>
          </cell>
          <cell r="B1930" t="str">
            <v>CI05450100/</v>
          </cell>
          <cell r="C1930" t="str">
            <v>Cobertura em telhas onduladas de cimento amianto de 6mm de espessura, presas por parafusos; exclusive madeiramento. Fornecimento e colocacao.</v>
          </cell>
          <cell r="D1930" t="str">
            <v>m2</v>
          </cell>
          <cell r="E1930">
            <v>15.8</v>
          </cell>
        </row>
        <row r="1931">
          <cell r="A1931" t="str">
            <v>CI001082</v>
          </cell>
          <cell r="B1931" t="str">
            <v>CI05450106/</v>
          </cell>
          <cell r="C1931" t="str">
            <v>Cobertura em telhas de fibro-cimento, Maxiplac ou similar de 6mm; inclusive parafusos e arruelas.</v>
          </cell>
          <cell r="D1931" t="str">
            <v>m2</v>
          </cell>
          <cell r="E1931">
            <v>21.5</v>
          </cell>
        </row>
        <row r="1932">
          <cell r="A1932" t="str">
            <v>CI001078</v>
          </cell>
          <cell r="B1932" t="str">
            <v>CI05450150/</v>
          </cell>
          <cell r="C1932" t="str">
            <v>Cobertura em telhas onduladas de cimento amianto de 8mm de espessura, presas por parafusos; exclusive madeiramento.  Fornecimento e colocacao.</v>
          </cell>
          <cell r="D1932" t="str">
            <v>m2</v>
          </cell>
          <cell r="E1932">
            <v>17.190000000000001</v>
          </cell>
        </row>
        <row r="1933">
          <cell r="A1933" t="str">
            <v>CI008245</v>
          </cell>
          <cell r="B1933" t="str">
            <v>CI05450156A</v>
          </cell>
          <cell r="C1933" t="str">
            <v>Cobertura em telhas de fibro-cimento, codigo 015102, Eternit ou similar, com espessura de 8mm, largura util de 500mm, comprimento de 2,30m, presas por parafusos, exclusive madeiramento.  Fornecimento e colocacao.</v>
          </cell>
          <cell r="D1933" t="str">
            <v>m2</v>
          </cell>
          <cell r="E1933">
            <v>43.97</v>
          </cell>
        </row>
        <row r="1934">
          <cell r="A1934" t="str">
            <v>CI010091</v>
          </cell>
          <cell r="B1934" t="str">
            <v>CI05450200/</v>
          </cell>
          <cell r="C1934" t="str">
            <v>Cobertura horizontal em telhas de cimento amianto, tipo Canaleta 90; exclusive pecas complementares, medida pela area coberta; incluindo fornecimento do material e colocacao; exclusive cumeeira e madeiramento.</v>
          </cell>
          <cell r="D1934" t="str">
            <v>m2</v>
          </cell>
          <cell r="E1934">
            <v>60.41</v>
          </cell>
        </row>
        <row r="1935">
          <cell r="A1935" t="str">
            <v>CI001081</v>
          </cell>
          <cell r="B1935" t="str">
            <v>CI05450250/</v>
          </cell>
          <cell r="C1935" t="str">
            <v>Cumeeira normal, para telhas onduladas de 6mm a 8mm, de cimento amianto; inclusive parafusos de fixacao.  Fornecimento e colocacao.</v>
          </cell>
          <cell r="D1935" t="str">
            <v>m</v>
          </cell>
          <cell r="E1935">
            <v>39.24</v>
          </cell>
        </row>
        <row r="1936">
          <cell r="A1936" t="str">
            <v>CI002475</v>
          </cell>
          <cell r="B1936" t="str">
            <v>CI05450253/</v>
          </cell>
          <cell r="C1936" t="str">
            <v>Cumeeira de fibro-cimento Maxiplac ou similar, inclusive parafusos.</v>
          </cell>
          <cell r="D1936" t="str">
            <v>m</v>
          </cell>
          <cell r="E1936">
            <v>27.17</v>
          </cell>
        </row>
        <row r="1937">
          <cell r="A1937" t="str">
            <v>CI002474</v>
          </cell>
          <cell r="B1937" t="str">
            <v>CI05450256/</v>
          </cell>
          <cell r="C1937" t="str">
            <v>Cumeeira normal de cimento amianto para canalete 90 ou similar, inclusive parafusos e arruelas.  Fornecimento e colocacao.</v>
          </cell>
          <cell r="D1937" t="str">
            <v>m</v>
          </cell>
          <cell r="E1937">
            <v>54.21</v>
          </cell>
        </row>
        <row r="1938">
          <cell r="A1938" t="str">
            <v>CI002473</v>
          </cell>
          <cell r="B1938" t="str">
            <v>CI05450259/</v>
          </cell>
          <cell r="C1938" t="str">
            <v>Cumeeira normal e normal de extremidade de cimento amianto para canalete 43 ou 49 ou similar, inclusive parafusos e arruelas.  Fornecimento e colocacao.</v>
          </cell>
          <cell r="D1938" t="str">
            <v>m</v>
          </cell>
          <cell r="E1938">
            <v>33.79</v>
          </cell>
        </row>
        <row r="1939">
          <cell r="A1939" t="str">
            <v>CI006021</v>
          </cell>
          <cell r="B1939" t="str">
            <v>CI05450262/</v>
          </cell>
          <cell r="C1939" t="str">
            <v>Cumeeira para cobertura tipo Shed e Shed terminal de cimento amianto, inclusive parafusos de fixacao.  Fornecimento e colocacao.</v>
          </cell>
          <cell r="D1939" t="str">
            <v>m</v>
          </cell>
          <cell r="E1939">
            <v>13.32</v>
          </cell>
        </row>
        <row r="1940">
          <cell r="A1940" t="str">
            <v>CI002471</v>
          </cell>
          <cell r="B1940" t="str">
            <v>CI05450300/</v>
          </cell>
          <cell r="C1940" t="str">
            <v>Espigao de cimento amianto, inclusive acessorios.  Fornecimento e colocacao.</v>
          </cell>
          <cell r="D1940" t="str">
            <v>m</v>
          </cell>
          <cell r="E1940">
            <v>17.64</v>
          </cell>
        </row>
        <row r="1941">
          <cell r="A1941" t="str">
            <v>CI002472</v>
          </cell>
          <cell r="B1941" t="str">
            <v>CI05450350/</v>
          </cell>
          <cell r="C1941" t="str">
            <v>Rufo de cimento amianto, inclusive acessorios.  Fornecimento e colocacao.</v>
          </cell>
          <cell r="D1941" t="str">
            <v>m</v>
          </cell>
          <cell r="E1941">
            <v>28.27</v>
          </cell>
        </row>
        <row r="1942">
          <cell r="A1942" t="str">
            <v>CI009226</v>
          </cell>
          <cell r="B1942" t="str">
            <v>CI05500050/</v>
          </cell>
          <cell r="C1942" t="str">
            <v>Cobertura em telhas onduladas fabricadas com fibras vegetais e minerais, Onduline ou similar, com espessura de 3mm, presas por pregos galvanizados, exclusive madeiramento.  Fornecimento e colocacao.</v>
          </cell>
          <cell r="D1942" t="str">
            <v>m2</v>
          </cell>
          <cell r="E1942">
            <v>18.760000000000002</v>
          </cell>
        </row>
        <row r="1943">
          <cell r="A1943" t="str">
            <v>DR010324</v>
          </cell>
          <cell r="B1943" t="str">
            <v>DR05400250/</v>
          </cell>
          <cell r="C1943" t="str">
            <v xml:space="preserve">Tubo de PVC rigido (NBR-7362), Vinilfort, para coletor de esgoto sanitario, com diametro nominal de 300mm, compreendendo carga e descarga, colocacao na vala, montagem e reaterro ate a geratriz superior do tubo, inclusive anel de borracha.  Fornecimento e </v>
          </cell>
          <cell r="D1943" t="str">
            <v>m</v>
          </cell>
          <cell r="E1943">
            <v>89.9</v>
          </cell>
        </row>
        <row r="1944">
          <cell r="A1944" t="str">
            <v>DR009809</v>
          </cell>
          <cell r="B1944" t="str">
            <v>DR05450050A</v>
          </cell>
          <cell r="C1944" t="str">
            <v>Tubo de PVC rigido - PBA, classe 12, para aducao e distibuicao de aguas, com diametro nominal de 50mm, compreendendo carga e descarga, colocacao na vala, montagem e reaterro ate a geratriz superior do tubo, inclusive anel de borracha.  Fornecimento e asse</v>
          </cell>
          <cell r="D1944" t="str">
            <v>m</v>
          </cell>
          <cell r="E1944">
            <v>6.62</v>
          </cell>
        </row>
        <row r="1945">
          <cell r="A1945" t="str">
            <v>DR017756</v>
          </cell>
          <cell r="B1945" t="str">
            <v>DR05450053A</v>
          </cell>
          <cell r="C1945" t="str">
            <v>Tubo de PVC rigido - PBA, classe 12, para aducao e distribuicao de aguas, com diametro nominal de 75mm, compreendendo carga e descarga, colocacao na vala, montagem e reaterro ate a geratriz superior do tubo, inclusive anel de borracha.  Fornecimento e ass</v>
          </cell>
          <cell r="D1945" t="str">
            <v>m</v>
          </cell>
          <cell r="E1945">
            <v>11.44</v>
          </cell>
        </row>
        <row r="1946">
          <cell r="A1946" t="str">
            <v>DR009811</v>
          </cell>
          <cell r="B1946" t="str">
            <v>DR05450056A</v>
          </cell>
          <cell r="C1946" t="str">
            <v>Tubo de PVC rigido - PBA, classe 12, para aducao e distibuicao de aguas, com diametro nominal de 100mm, compreendendo carga e descarga, colocacao na vala, montagem e reaterro ate a geratriz superior do tubo, inclusive anel de borracha.  Fornecimento e ass</v>
          </cell>
          <cell r="D1946" t="str">
            <v>m</v>
          </cell>
          <cell r="E1946">
            <v>16.72</v>
          </cell>
        </row>
        <row r="1947">
          <cell r="A1947" t="str">
            <v>DR017754</v>
          </cell>
          <cell r="B1947" t="str">
            <v>DR05450100/</v>
          </cell>
          <cell r="C1947" t="str">
            <v>Tubo de PVC rigido - PBA, classe 15 (EB-183), para aducao e distribuicao de aguas, com diametro nominal de 50mm, compreendendo carga e descarga, colocacao na vala, montagem e reaterro ate a geratriz superior do tubo, inclusive anel de borracha.  Fornecime</v>
          </cell>
          <cell r="D1947" t="str">
            <v>m</v>
          </cell>
          <cell r="E1947">
            <v>8.35</v>
          </cell>
        </row>
        <row r="1948">
          <cell r="A1948" t="str">
            <v>DR017755</v>
          </cell>
          <cell r="B1948" t="str">
            <v>DR05450103/</v>
          </cell>
          <cell r="C1948" t="str">
            <v>Tubo de PVC rigido - PBA, classe 15 (EB-183), para aducao e distribuicao de aguas, com diametro nominal de 75mm, compreendendo carga e descarga, colocacao na vala, montagem e reaterro ate a geratriz superior do tubo, inclusive anel de borracha.  Fornecime</v>
          </cell>
          <cell r="D1948" t="str">
            <v>m</v>
          </cell>
          <cell r="E1948">
            <v>14.6</v>
          </cell>
        </row>
        <row r="1949">
          <cell r="A1949" t="str">
            <v>DR005019</v>
          </cell>
          <cell r="B1949" t="str">
            <v>DR05450106/</v>
          </cell>
          <cell r="C1949" t="str">
            <v>Tubo de PVC rigido - PBA, classe 15, (EB-183), para aducao e distribuicao de aguas, com diametro nominal de 100mm, compreendendo carga e descarga, colocacao na vala, montagem e reaterro ate a geratriz superior do tubo, inclusive anel de borracha.  Forneci</v>
          </cell>
          <cell r="D1949" t="str">
            <v>m</v>
          </cell>
          <cell r="E1949">
            <v>24.03</v>
          </cell>
        </row>
        <row r="1950">
          <cell r="A1950" t="str">
            <v>DR013177</v>
          </cell>
          <cell r="B1950" t="str">
            <v>DR05450109A</v>
          </cell>
          <cell r="C1950" t="str">
            <v>Tubo de PVC rigido - PBA, classe 15, NBR 5647, (EB-183/ABNT), para aducao e distribuicao de aguas, com diametro nominal de 160mm, compreendendo carga e descarga, colocacao na vala, montagem e reaterro ate a geratriz superior do tubo, inclusive anel de bor</v>
          </cell>
          <cell r="D1950" t="str">
            <v>m</v>
          </cell>
          <cell r="E1950">
            <v>49.29</v>
          </cell>
        </row>
        <row r="1951">
          <cell r="A1951" t="str">
            <v>DR013178</v>
          </cell>
          <cell r="B1951" t="str">
            <v>DR05450112A</v>
          </cell>
          <cell r="C1951" t="str">
            <v>Tubo de PVC rigido - PBA, classe 15, NBR 5647, (EB-183/ABNT), para aducao e distribuicao de aguas, com diametro nominal de 200mm, compreendendo carga e descarga, colocacao na vala, montagem e reaterro ate a geratriz superior do tubo, inclusive anel de bor</v>
          </cell>
          <cell r="D1951" t="str">
            <v>m</v>
          </cell>
          <cell r="E1951">
            <v>75.209999999999994</v>
          </cell>
        </row>
        <row r="1952">
          <cell r="A1952" t="str">
            <v>DR009812</v>
          </cell>
          <cell r="B1952" t="str">
            <v>DR05450150A</v>
          </cell>
          <cell r="C1952" t="str">
            <v>Tubo de PVC rigido - PBA, classe 20, para aducao e distibuicao de aguas, com diametro nominal de 50mm, compreendendo carga e descarga, colocacao na vala, montagem e reaterro ate a geratriz superior do tubo, inclusive anel de borracha.  Fornecimento e asse</v>
          </cell>
          <cell r="D1952" t="str">
            <v>m</v>
          </cell>
          <cell r="E1952">
            <v>10</v>
          </cell>
        </row>
        <row r="1953">
          <cell r="A1953" t="str">
            <v>DR009813</v>
          </cell>
          <cell r="B1953" t="str">
            <v>DR05450153/</v>
          </cell>
          <cell r="C1953" t="str">
            <v>Tubo de PVC rigido - PBA, classe 20, para aducao e distibuicao de aguas, com diametro nominal de 75mm, compreendendo carga e descarga, colocacao na vala, montagem e reaterro ate a geratriz superior do tubo, inclusive anel de borracha.  Fornecimento e asse</v>
          </cell>
          <cell r="D1953" t="str">
            <v>m</v>
          </cell>
          <cell r="E1953">
            <v>14.2</v>
          </cell>
        </row>
        <row r="1954">
          <cell r="A1954" t="str">
            <v>DR009814</v>
          </cell>
          <cell r="B1954" t="str">
            <v>DR05450156/</v>
          </cell>
          <cell r="C1954" t="str">
            <v>Tubo de PVC rigido - PBA, classe 20, para aducao e distibuicao de aguas, com diametro nominal de 100mm, compreendendo carga e descarga, colocacao na vala, montagem e reaterro ate a geratriz superior do tubo, inclusive anel de borracha.  Fornecimento e ass</v>
          </cell>
          <cell r="D1954" t="str">
            <v>m</v>
          </cell>
          <cell r="E1954">
            <v>29.32</v>
          </cell>
        </row>
        <row r="1955">
          <cell r="A1955" t="str">
            <v>DR009815</v>
          </cell>
          <cell r="B1955" t="str">
            <v>DR05450200A</v>
          </cell>
          <cell r="C1955" t="str">
            <v>Tubo de PVC rigido - DEFoFo, (EB-1208), para aducao e distribuicao de aguas, com diametro nominal de 100mm, compreendendo carga e descarga, colocacao na vala, montagem e reaterro ate a geratriz superior do tubo, inclusive anel de borracha.  Fornecimento e</v>
          </cell>
          <cell r="D1955" t="str">
            <v>m</v>
          </cell>
          <cell r="E1955">
            <v>20.92</v>
          </cell>
        </row>
        <row r="1956">
          <cell r="A1956" t="str">
            <v>DR010306</v>
          </cell>
          <cell r="B1956" t="str">
            <v>DR05450203A</v>
          </cell>
          <cell r="C1956" t="str">
            <v>Tubo de PVC rigido - DEFoFo, (EB-1208), para aducao e distribuicao de aguas, com diametro nominal de 150mm, compreendendo carga e descarga, colocacao na vala, montagem e reaterro ate a geratriz superior do tubo, inclusive anel de borracha.  Fornecimento e</v>
          </cell>
          <cell r="D1956" t="str">
            <v>m</v>
          </cell>
          <cell r="E1956">
            <v>41.76</v>
          </cell>
        </row>
        <row r="1957">
          <cell r="A1957" t="str">
            <v>DR010307</v>
          </cell>
          <cell r="B1957" t="str">
            <v>DR05450206A</v>
          </cell>
          <cell r="C1957" t="str">
            <v xml:space="preserve">Tubo de PVC rigido - DEFoFo, (EB-1208), para aducao e distribuicao de aguas, com diametro nominal de 200mm, compreendendo carga e descarga, colocacao na vala, montagem e reaterro ate a geratriz superior do tubo, inclusive  anel de borracha.  Fornecimento </v>
          </cell>
          <cell r="D1957" t="str">
            <v>m</v>
          </cell>
          <cell r="E1957">
            <v>68.94</v>
          </cell>
        </row>
        <row r="1958">
          <cell r="A1958" t="str">
            <v>DR010308</v>
          </cell>
          <cell r="B1958" t="str">
            <v>DR05450209A</v>
          </cell>
          <cell r="C1958" t="str">
            <v>Tubo de PVC rigido - DEFoFo, (EB-1208), para aducao e distribuicao de aguas, com diametro nominal de 250mm, compreendendo carga e descarga, colocacao na vala, montagem e reaterro ate a geratriz superior do tubo, inclusive anel de borracha.  Fornecimento e</v>
          </cell>
          <cell r="D1958" t="str">
            <v>m</v>
          </cell>
          <cell r="E1958">
            <v>101.54</v>
          </cell>
        </row>
        <row r="1959">
          <cell r="A1959" t="str">
            <v>DR010309</v>
          </cell>
          <cell r="B1959" t="str">
            <v>DR05450212A</v>
          </cell>
          <cell r="C1959" t="str">
            <v>Tubo de PVC rigido - DEFoFo, (EB-1208), para aducao e distribuicao de aguas, com diametro nominal de 300mm, compreendendo carga e descarga, colocacao na vala, montagem e reaterro ate a geratriz superior do tubo, inclusive anel de borracha.  Fornecimento e</v>
          </cell>
          <cell r="D1959" t="str">
            <v>m</v>
          </cell>
          <cell r="E1959">
            <v>147.52000000000001</v>
          </cell>
        </row>
        <row r="1960">
          <cell r="A1960" t="str">
            <v>DR004346</v>
          </cell>
          <cell r="B1960" t="str">
            <v>DR05500050/</v>
          </cell>
          <cell r="C1960" t="str">
            <v>Adaptador de PVC rigido - PBA com 1 bolsa e rosca, classe 12, inclusive fornecimento do material para junta (anel de borracha e lubrificante) com diametro de 50mm.  Fornecimento e assentamento.</v>
          </cell>
          <cell r="D1960" t="str">
            <v>un</v>
          </cell>
          <cell r="E1960">
            <v>5.24</v>
          </cell>
        </row>
        <row r="1961">
          <cell r="A1961" t="str">
            <v>DR004347</v>
          </cell>
          <cell r="B1961" t="str">
            <v>DR05500053/</v>
          </cell>
          <cell r="C1961" t="str">
            <v>Adaptador de PVC rigido - PBA com 1 bolsa e rosca, classe 12, inclusive fornecimento do material para junta (anel de borracha e lubrificante) com diametro de 75mm.  Fornecimento e assentamento.</v>
          </cell>
          <cell r="D1961" t="str">
            <v>un</v>
          </cell>
          <cell r="E1961">
            <v>10.92</v>
          </cell>
        </row>
        <row r="1962">
          <cell r="A1962" t="str">
            <v>DR004348</v>
          </cell>
          <cell r="B1962" t="str">
            <v>DR05500056/</v>
          </cell>
          <cell r="C1962" t="str">
            <v>Adaptador de PVC rigido - PBA com 1 bolsa e rosca, classe 12, inclusive fornecimento do material para junta (anel de borracha e lubrificante) com diametro de 100mm.  Fornecimento e assentamento.</v>
          </cell>
          <cell r="D1962" t="str">
            <v>un</v>
          </cell>
          <cell r="E1962">
            <v>20.399999999999999</v>
          </cell>
        </row>
        <row r="1963">
          <cell r="A1963" t="str">
            <v>DR004349</v>
          </cell>
          <cell r="B1963" t="str">
            <v>DR05500100/</v>
          </cell>
          <cell r="C1963" t="str">
            <v>Adaptador de PVC rigido - PBA com 1 bolsa e rosca, classe 12, diametro de 50mm.  Fornecimento e assentamento.</v>
          </cell>
          <cell r="D1963" t="str">
            <v>un</v>
          </cell>
          <cell r="E1963">
            <v>4.84</v>
          </cell>
        </row>
        <row r="1964">
          <cell r="A1964" t="str">
            <v>DR004350</v>
          </cell>
          <cell r="B1964" t="str">
            <v>DR05500103/</v>
          </cell>
          <cell r="C1964" t="str">
            <v>Adaptador de PVC rigido - PBA com 1 bolsa e rosca, classe 12, diametro de 75mm.  Fornecimento e assentamento.</v>
          </cell>
          <cell r="D1964" t="str">
            <v>un</v>
          </cell>
          <cell r="E1964">
            <v>10.34</v>
          </cell>
        </row>
        <row r="1965">
          <cell r="A1965" t="str">
            <v>DR004351</v>
          </cell>
          <cell r="B1965" t="str">
            <v>DR05500150/</v>
          </cell>
          <cell r="C1965" t="str">
            <v>Adaptador de PVC rigido - PBA a  bolsa de ferro fundido junta elastica com 1 ponta e 1 bolsa, classe 12, diametro de 50mm.  Fornecimento e assentamento.</v>
          </cell>
          <cell r="D1965" t="str">
            <v>un</v>
          </cell>
          <cell r="E1965">
            <v>10.119999999999999</v>
          </cell>
        </row>
        <row r="1966">
          <cell r="A1966" t="str">
            <v>DR004352</v>
          </cell>
          <cell r="B1966" t="str">
            <v>DR05500153/</v>
          </cell>
          <cell r="C1966" t="str">
            <v>Adaptador de PVC rigido - PBA a  bolsa de ferro fundido junta elastica com 1 ponta e 1 bolsa, classe 12, diametro de 75mm.  Fornecimento e assentamento.</v>
          </cell>
          <cell r="D1966" t="str">
            <v>un</v>
          </cell>
          <cell r="E1966">
            <v>21.38</v>
          </cell>
        </row>
        <row r="1967">
          <cell r="A1967" t="str">
            <v>DR004353</v>
          </cell>
          <cell r="B1967" t="str">
            <v>DR05500156/</v>
          </cell>
          <cell r="C1967" t="str">
            <v>Adaptador de PVC rigido - PBA a  bolsa de ferro fundido junta elastica com 1 ponta e 1 bolsa, classe 12, diametro de 100mm.  Fornecimento e assentamento.</v>
          </cell>
          <cell r="D1967" t="str">
            <v>un</v>
          </cell>
          <cell r="E1967">
            <v>27.14</v>
          </cell>
        </row>
        <row r="1968">
          <cell r="A1968" t="str">
            <v>DR004385</v>
          </cell>
          <cell r="B1968" t="str">
            <v>DR05500200/</v>
          </cell>
          <cell r="C1968" t="str">
            <v>Adaptador de PVC rigido, Vinilfort, com 1 ponta e 1 bolsa, para tubo ceramico, diametro de (100x100)mm.  Fornecimento e assentamento.</v>
          </cell>
          <cell r="D1968" t="str">
            <v>un</v>
          </cell>
          <cell r="E1968">
            <v>16.350000000000001</v>
          </cell>
        </row>
        <row r="1969">
          <cell r="A1969" t="str">
            <v>DR004354</v>
          </cell>
          <cell r="B1969" t="str">
            <v>DR05500250/</v>
          </cell>
          <cell r="C1969" t="str">
            <v>Cap de PVC rigido - PBA com 1 bolsa, classe 12, diametro de 50mm.  Fornecimento e assentamento.</v>
          </cell>
          <cell r="D1969" t="str">
            <v>un</v>
          </cell>
          <cell r="E1969">
            <v>4.3099999999999996</v>
          </cell>
        </row>
        <row r="1970">
          <cell r="A1970" t="str">
            <v>DR004355</v>
          </cell>
          <cell r="B1970" t="str">
            <v>DR05500253/</v>
          </cell>
          <cell r="C1970" t="str">
            <v>Cap de PVC rigido - PBA com 1 bolsa, classe 12, diametro de 75mm.  Fornecimento e assentamento.</v>
          </cell>
          <cell r="D1970" t="str">
            <v>un</v>
          </cell>
          <cell r="E1970">
            <v>8.32</v>
          </cell>
        </row>
        <row r="1971">
          <cell r="A1971" t="str">
            <v>DR004356</v>
          </cell>
          <cell r="B1971" t="str">
            <v>DR05500256/</v>
          </cell>
          <cell r="C1971" t="str">
            <v>Cap de PVC rigido - PBA com 1 bolsa, classe 12, diametro de 100mm.  Fornecimento e assentamento.</v>
          </cell>
          <cell r="D1971" t="str">
            <v>un</v>
          </cell>
          <cell r="E1971">
            <v>13.79</v>
          </cell>
        </row>
        <row r="1972">
          <cell r="A1972" t="str">
            <v>DR004357</v>
          </cell>
          <cell r="B1972" t="str">
            <v>DR05500300/</v>
          </cell>
          <cell r="C1972" t="str">
            <v>Curva de 22o 30' de  PVC rigido - PBA com 1 ponta e 1 bolsa, classe 12, diametro de 50mm. Fornecimento e assentamento.</v>
          </cell>
          <cell r="D1972" t="str">
            <v>un</v>
          </cell>
          <cell r="E1972">
            <v>10.08</v>
          </cell>
        </row>
        <row r="1973">
          <cell r="A1973" t="str">
            <v>DR004359</v>
          </cell>
          <cell r="B1973" t="str">
            <v>DR05500303/</v>
          </cell>
          <cell r="C1973" t="str">
            <v>Curva de 22o30' de  PVC rigido - PBA com 1 ponta e 1 bolsa, classe 12, diametro de 75mm.  Fornecimento e assentamento.</v>
          </cell>
          <cell r="D1973" t="str">
            <v>un</v>
          </cell>
          <cell r="E1973">
            <v>22.89</v>
          </cell>
        </row>
        <row r="1974">
          <cell r="A1974" t="str">
            <v>DR004360</v>
          </cell>
          <cell r="B1974" t="str">
            <v>DR05500306/</v>
          </cell>
          <cell r="C1974" t="str">
            <v>Curva de 22o30' de  PVC rigido - PBA com 1 ponta e 1 bolsa, classe 12, diametro de 100mm.  Fornecimento e assentamento.</v>
          </cell>
          <cell r="D1974" t="str">
            <v>un</v>
          </cell>
          <cell r="E1974">
            <v>40.97</v>
          </cell>
        </row>
        <row r="1975">
          <cell r="A1975" t="str">
            <v>DR004327</v>
          </cell>
          <cell r="B1975" t="str">
            <v>DR05500350/</v>
          </cell>
          <cell r="C1975" t="str">
            <v>Curva de 45o de PVC rigido - PBA com 1 ponta e 1 bolsa, classe 12, inclusive fornecimento do material para junta (anel de borracha e lubrificante) diametro de 50mm.  Fornecimento e assentamento.</v>
          </cell>
          <cell r="D1975" t="str">
            <v>un</v>
          </cell>
          <cell r="E1975">
            <v>9.76</v>
          </cell>
        </row>
        <row r="1976">
          <cell r="A1976" t="str">
            <v>DR004328</v>
          </cell>
          <cell r="B1976" t="str">
            <v>DR05500353/</v>
          </cell>
          <cell r="C1976" t="str">
            <v>Curva de 45o de PVC rigido - PBA com 1 ponta e 1 bolsa, classe 12, inclusive fornecimento do material para junta (anel de borracha e lubrificante) diametro de 75mm.  Fornecimento e assentamento.</v>
          </cell>
          <cell r="D1976" t="str">
            <v>un</v>
          </cell>
          <cell r="E1976">
            <v>24.16</v>
          </cell>
        </row>
        <row r="1977">
          <cell r="A1977" t="str">
            <v>DR004329</v>
          </cell>
          <cell r="B1977" t="str">
            <v>DR05500356/</v>
          </cell>
          <cell r="C1977" t="str">
            <v>Curva de 45o de PVC rigido - PBA com 1 ponta e 1 bolsa, classe 12, inclusive fornecimento do material para junta (anel de borracha e lubrificante) diametro de 100mm.  Fornecimento e assentamento.</v>
          </cell>
          <cell r="D1977" t="str">
            <v>un</v>
          </cell>
          <cell r="E1977">
            <v>41.89</v>
          </cell>
        </row>
        <row r="1978">
          <cell r="A1978" t="str">
            <v>DR013179</v>
          </cell>
          <cell r="B1978" t="str">
            <v>DR05500359/</v>
          </cell>
          <cell r="C1978" t="str">
            <v>Curva de 45o de PVC rigido - PBA com 1 ponta e 1 bolsa, classe 12, diametro de 160mm, inclusive fornecimento do material para junta (anel de borracha elubrificante).  Fornecimento e assentamento.</v>
          </cell>
          <cell r="D1978" t="str">
            <v>un</v>
          </cell>
          <cell r="E1978">
            <v>108.72</v>
          </cell>
        </row>
        <row r="1979">
          <cell r="A1979" t="str">
            <v>DR009819</v>
          </cell>
          <cell r="B1979" t="str">
            <v>DR05500400/</v>
          </cell>
          <cell r="C1979" t="str">
            <v>Curva longa de 45o de PVC rigido, Vinilfort, com 1 ponta e 1 bolsa, inclusive fornecimento do material para junta (anel de borracha e lubrificante) diametro de 100mm.  Fornecimento e assentamento.</v>
          </cell>
          <cell r="D1979" t="str">
            <v>un</v>
          </cell>
          <cell r="E1979">
            <v>15.91</v>
          </cell>
        </row>
        <row r="1980">
          <cell r="A1980" t="str">
            <v>DR009820</v>
          </cell>
          <cell r="B1980" t="str">
            <v>DR05500403/</v>
          </cell>
          <cell r="C1980" t="str">
            <v>Curva curta de 45o de PVC rigido, Vinilfort, com 1 ponta e 1 bolsa, inclusive fornecimento do material para junta (anel de borracha e lubrificante) diametro de 100mm.  Fornecimento e assentamento.</v>
          </cell>
          <cell r="D1980" t="str">
            <v>un</v>
          </cell>
          <cell r="E1980">
            <v>11.92</v>
          </cell>
        </row>
        <row r="1981">
          <cell r="A1981" t="str">
            <v>DR009823</v>
          </cell>
          <cell r="B1981" t="str">
            <v>DR05500406/</v>
          </cell>
          <cell r="C1981" t="str">
            <v>Curva de 45o de PVC rigido, Vinilfort, com 1 ponta e 1 bolsa, inclusive fornecimento do material para junta (anel de borracha e lubrificante) diametro de 150mm.  Fornecimento e assentamento.</v>
          </cell>
          <cell r="D1981" t="str">
            <v>un</v>
          </cell>
          <cell r="E1981">
            <v>38.380000000000003</v>
          </cell>
        </row>
        <row r="1982">
          <cell r="A1982" t="str">
            <v>DR009824</v>
          </cell>
          <cell r="B1982" t="str">
            <v>DR05500409/</v>
          </cell>
          <cell r="C1982" t="str">
            <v>Curva de 45o de PVC rigido, Vinilfort, com 1 ponta e 1 bolsa, inclusive fornecimento do material para junta (anel de borracha e lubrificante) diametro de 200mm.  Fornecimento e assentamento.</v>
          </cell>
          <cell r="D1982" t="str">
            <v>un</v>
          </cell>
          <cell r="E1982">
            <v>60.34</v>
          </cell>
        </row>
        <row r="1983">
          <cell r="A1983" t="str">
            <v>DR009825</v>
          </cell>
          <cell r="B1983" t="str">
            <v>DR05500412/</v>
          </cell>
          <cell r="C1983" t="str">
            <v>Curva de 45o de PVC rigido, Vinilfort ou similar, ponta e bolsa, inclusive fornecimento do material para junta (anel de borracha e lubrificante) diametro de 250mm.  Fornecimento e assentamento.</v>
          </cell>
          <cell r="D1983" t="str">
            <v>un</v>
          </cell>
          <cell r="E1983">
            <v>89.25</v>
          </cell>
        </row>
        <row r="1984">
          <cell r="A1984" t="str">
            <v>DR009826</v>
          </cell>
          <cell r="B1984" t="str">
            <v>DR05500415/</v>
          </cell>
          <cell r="C1984" t="str">
            <v>Curva de 45o de PVC rigido, Vinilfort, com 1 ponta e 1 bolsa, inclusive fornecimento do material para junta (anel de borracha e lubrificante) diametro de 300mm.  Fornecimento e assentamento.</v>
          </cell>
          <cell r="D1984" t="str">
            <v>un</v>
          </cell>
          <cell r="E1984">
            <v>209.42</v>
          </cell>
        </row>
        <row r="1985">
          <cell r="A1985" t="str">
            <v>DR004330</v>
          </cell>
          <cell r="B1985" t="str">
            <v>DR05500450/</v>
          </cell>
          <cell r="C1985" t="str">
            <v>Curva de 90o de PVC rigido - PBA com 1 ponta e 1 bolsa, classe 12, inclusive fornecimento do material para junta (anel de borracha e lubrificante) diametro de 50mm.  Fornecimento e assentamento.</v>
          </cell>
          <cell r="D1985" t="str">
            <v>un</v>
          </cell>
          <cell r="E1985">
            <v>11.45</v>
          </cell>
        </row>
        <row r="1986">
          <cell r="A1986" t="str">
            <v>DR004331</v>
          </cell>
          <cell r="B1986" t="str">
            <v>DR05500453/</v>
          </cell>
          <cell r="C1986" t="str">
            <v>Curva de 90o de PVC rigido - PBA com 1 ponta e 1 bolsa, classe 12, inclusive fornecimento do material para junta (anel de borracha e lubrificante) diametro de 75mm.  Fornecimento e assentamento.</v>
          </cell>
          <cell r="D1986" t="str">
            <v>un</v>
          </cell>
          <cell r="E1986">
            <v>27.12</v>
          </cell>
        </row>
        <row r="1987">
          <cell r="A1987" t="str">
            <v>DR004332</v>
          </cell>
          <cell r="B1987" t="str">
            <v>DR05500456/</v>
          </cell>
          <cell r="C1987" t="str">
            <v>Curva de 90o de PVC rigido - PBA com 1 ponta e 1 bolsa, classe 12, inclusive fornecimento do material para junta (anel de borracha e lubrificante) diametro de 100mm.  Fornecimento e assentamento.</v>
          </cell>
          <cell r="D1987" t="str">
            <v>un</v>
          </cell>
          <cell r="E1987">
            <v>47.09</v>
          </cell>
        </row>
        <row r="1988">
          <cell r="A1988" t="str">
            <v>DR013180</v>
          </cell>
          <cell r="B1988" t="str">
            <v>DR05500462/</v>
          </cell>
          <cell r="C1988" t="str">
            <v>Curva de 90o de PVC rigido - PBA com 1 ponta e 1 bolsa, classe 12, diametro de 200mm, inclusive fornecimento do material para junta (anel de borracha elubrificante).  Fornecimento e assentamento.</v>
          </cell>
          <cell r="D1988" t="str">
            <v>un</v>
          </cell>
          <cell r="E1988">
            <v>220.81</v>
          </cell>
        </row>
        <row r="1989">
          <cell r="A1989" t="str">
            <v>DR004388</v>
          </cell>
          <cell r="B1989" t="str">
            <v>DR05500500/</v>
          </cell>
          <cell r="C1989" t="str">
            <v>Curva curta de 90o de PVC rigido, Vinilfort, com 1 ponta e 1 bolsa, inclusive fornecimento do material para junta (anel de borracha e lubrificante) diametro de 100mm.  Fornecimento e assentamento.</v>
          </cell>
          <cell r="D1989" t="str">
            <v>un</v>
          </cell>
          <cell r="E1989">
            <v>17.07</v>
          </cell>
        </row>
        <row r="1990">
          <cell r="A1990" t="str">
            <v>DR007538</v>
          </cell>
          <cell r="B1990" t="str">
            <v>DR05500550/</v>
          </cell>
          <cell r="C1990" t="str">
            <v>Curva longa de 90o de PVC rigido, Vinilfort, com 1 ponta e 1 bolsa, inclusive fornecimento do material para junta (lubrificante) diametro de 150mm.  Fornecimento e assentamento.</v>
          </cell>
          <cell r="D1990" t="str">
            <v>un</v>
          </cell>
          <cell r="E1990">
            <v>41.68</v>
          </cell>
        </row>
        <row r="1991">
          <cell r="A1991" t="str">
            <v>DR004387</v>
          </cell>
          <cell r="B1991" t="str">
            <v>DR05500600/</v>
          </cell>
          <cell r="C1991" t="str">
            <v>Curva curta de 90o de PVC rigido para esgoto predial com 1 ponta e 1 bolsa, inclusive fornecimento do material para junta (anel de borracha e lubrificante) diametro de 100mm.  Fornecimento e assentamento.</v>
          </cell>
          <cell r="D1991" t="str">
            <v>un</v>
          </cell>
          <cell r="E1991">
            <v>9.3800000000000008</v>
          </cell>
        </row>
        <row r="1992">
          <cell r="A1992" t="str">
            <v>DR009818</v>
          </cell>
          <cell r="B1992" t="str">
            <v>DR05500650/</v>
          </cell>
          <cell r="C1992" t="str">
            <v>Cruzeta de PVC rigido - PBA com 4 bolsas, classe 12, inclusive fornecimento do material para junta (anel de borracha e lubrificante) diametro de 75mm.  Fornecimento e assentamento.</v>
          </cell>
          <cell r="D1992" t="str">
            <v>un</v>
          </cell>
          <cell r="E1992">
            <v>28.43</v>
          </cell>
        </row>
        <row r="1993">
          <cell r="A1993" t="str">
            <v>DR004383</v>
          </cell>
          <cell r="B1993" t="str">
            <v>DR05500700/</v>
          </cell>
          <cell r="C1993" t="str">
            <v>Cruzeta de reducao de PVC rigido - PBA com 4 bolsas, classe 12, inclusive fornecimento do material para junta (anel de borracha, lubrificante) diametro de (75x50)mm.  Fornecimento e assentamento.</v>
          </cell>
          <cell r="D1993" t="str">
            <v>un</v>
          </cell>
          <cell r="E1993">
            <v>31.85</v>
          </cell>
        </row>
        <row r="1994">
          <cell r="A1994" t="str">
            <v>DR004333</v>
          </cell>
          <cell r="B1994" t="str">
            <v>DR05500750/</v>
          </cell>
          <cell r="C1994" t="str">
            <v>Extremidade de PVC rigido - PBA com 1 flange e 1bolsa, classe 12 , inclusive fornecimento do material para junta ( anel e arruela de borracha, parafusos com porca e lubrificante) diametro de 50mm.  Fornecimento e assentamento.</v>
          </cell>
          <cell r="D1994" t="str">
            <v>un</v>
          </cell>
          <cell r="E1994">
            <v>24.38</v>
          </cell>
        </row>
        <row r="1995">
          <cell r="A1995" t="str">
            <v>DR004368</v>
          </cell>
          <cell r="B1995" t="str">
            <v>DR05500756/</v>
          </cell>
          <cell r="C1995" t="str">
            <v>Extremidade de PVC rigido - PBA com 1 flange e 1 bolsa, classe 12 , inclusive fornecimento do material para junta (anel e arruela de borracha, parafusos com porca e lubrificante) diametro de 75mm.  Fornecimento e assentamento.</v>
          </cell>
          <cell r="D1995" t="str">
            <v>un</v>
          </cell>
          <cell r="E1995">
            <v>57.28</v>
          </cell>
        </row>
        <row r="1996">
          <cell r="A1996" t="str">
            <v>DR004369</v>
          </cell>
          <cell r="B1996" t="str">
            <v>DR05500759/</v>
          </cell>
          <cell r="C1996" t="str">
            <v>Extremidade de PVC rigido - PBA com 1 flange e 1 bolsa, classe 12 , inclusive fornecimento do material para junta (anel e arruela de borracha, parafusos com porca e lubrificante) diametro de 100mm.  Fornecimento e assentamento.</v>
          </cell>
          <cell r="D1996" t="str">
            <v>un</v>
          </cell>
          <cell r="E1996">
            <v>86.38</v>
          </cell>
        </row>
        <row r="1997">
          <cell r="A1997" t="str">
            <v>DR004370</v>
          </cell>
          <cell r="B1997" t="str">
            <v>DR05500800/</v>
          </cell>
          <cell r="C1997" t="str">
            <v>Extremidade de PVC rigido - PBA com 1 flange e 1 ponta, classe 12 , inclusive fornecimento do material para junta (arruela de borracha, parafusos com porca) diametro de 50mm.  Fornecimento e assentamento.</v>
          </cell>
          <cell r="D1997" t="str">
            <v>un</v>
          </cell>
          <cell r="E1997">
            <v>33.89</v>
          </cell>
        </row>
        <row r="1998">
          <cell r="A1998" t="str">
            <v>DR004371</v>
          </cell>
          <cell r="B1998" t="str">
            <v>DR05500803/</v>
          </cell>
          <cell r="C1998" t="str">
            <v>Extremidade de PVC rigido - PBA com 1 flange e 1 ponta, classe 12 , inclusive fornecimento do material para junta (arruela de borracha, parafusos com porca) diametro de 75mm.  Fornecimento e assentamento.</v>
          </cell>
          <cell r="D1998" t="str">
            <v>un</v>
          </cell>
          <cell r="E1998">
            <v>51.09</v>
          </cell>
        </row>
        <row r="1999">
          <cell r="A1999" t="str">
            <v>DR004372</v>
          </cell>
          <cell r="B1999" t="str">
            <v>DR05500806/</v>
          </cell>
          <cell r="C1999" t="str">
            <v>Extremidade de PVC rigido - PBA com 1 flange e 1 ponta, classe 12 , inclusive fornecimento do material para junta (arruela de borracha, parafusos com porca) diametro de 100mm.  Fornecimento e assentamento.</v>
          </cell>
          <cell r="D1999" t="str">
            <v>un</v>
          </cell>
          <cell r="E1999">
            <v>75.400000000000006</v>
          </cell>
        </row>
        <row r="2000">
          <cell r="A2000" t="str">
            <v>DR004373</v>
          </cell>
          <cell r="B2000" t="str">
            <v>DR05500850/</v>
          </cell>
          <cell r="C2000" t="str">
            <v>Juncao de 45o de PVC rigido, PBA com 3 bolsas, classe 12, inclusive fornecimento do material para junta (anel de borracha, lubrificante) diametro de 50mm.  Fornecimento e assentamento.</v>
          </cell>
          <cell r="D2000" t="str">
            <v>un</v>
          </cell>
          <cell r="E2000">
            <v>37.950000000000003</v>
          </cell>
        </row>
        <row r="2001">
          <cell r="A2001" t="str">
            <v>DR004386</v>
          </cell>
          <cell r="B2001" t="str">
            <v>DR05500900/</v>
          </cell>
          <cell r="C2001" t="str">
            <v>Juncao de 45o de PVC rigido, Vinilfort com 3 bolsas, inclusive fornecimento do material para junta (anel de borracha e lubrificante) diametro de 100mm.  Fornecimento e assentamento.</v>
          </cell>
          <cell r="D2001" t="str">
            <v>un</v>
          </cell>
          <cell r="E2001">
            <v>90.4</v>
          </cell>
        </row>
        <row r="2002">
          <cell r="A2002" t="str">
            <v>DR009847</v>
          </cell>
          <cell r="B2002" t="str">
            <v>DR05500950/</v>
          </cell>
          <cell r="C2002" t="str">
            <v>Luva simples de PVC rigido - PBA, classe 12, inclusive fornecimento do material para junta (anel de borracha) com diametro nominal de 50mm.  Fornecimento e assentamento.</v>
          </cell>
          <cell r="D2002" t="str">
            <v>un</v>
          </cell>
          <cell r="E2002">
            <v>11.99</v>
          </cell>
        </row>
        <row r="2003">
          <cell r="A2003" t="str">
            <v>DR009848</v>
          </cell>
          <cell r="B2003" t="str">
            <v>DR05500953/</v>
          </cell>
          <cell r="C2003" t="str">
            <v>Luva simples de PVC rigido - PBA, classe 12, inclusive fornecimento do material para junta (anel de borracha) com diametro nominal de 75mm.  Fornecimento e assentamento.</v>
          </cell>
          <cell r="D2003" t="str">
            <v>un</v>
          </cell>
          <cell r="E2003">
            <v>18.100000000000001</v>
          </cell>
        </row>
        <row r="2004">
          <cell r="A2004" t="str">
            <v>DR004282</v>
          </cell>
          <cell r="B2004" t="str">
            <v>DR10150600/</v>
          </cell>
          <cell r="C2004" t="str">
            <v>Luva de ferro fundido ductil, pintado interna e externamente com tinta betuminosa, com 2 bolsas, inclusive fornecimento do material para junta (anel de borracha), com diametro de 100mm.  Fornecimento e assentamento.</v>
          </cell>
          <cell r="D2004" t="str">
            <v>un</v>
          </cell>
          <cell r="E2004">
            <v>146.31</v>
          </cell>
        </row>
        <row r="2005">
          <cell r="A2005" t="str">
            <v>DR004283</v>
          </cell>
          <cell r="B2005" t="str">
            <v>DR10150603/</v>
          </cell>
          <cell r="C2005" t="str">
            <v>Luva de ferro fundido ductil, pintado interna e externamente com tinta betuminosa, com 2 bolsas, inclusive fornecimento do material para junta (anel de borracha), com diametro de 150mm.  Fornecimento e assentamento.</v>
          </cell>
          <cell r="D2005" t="str">
            <v>un</v>
          </cell>
          <cell r="E2005">
            <v>217.79</v>
          </cell>
        </row>
        <row r="2006">
          <cell r="A2006" t="str">
            <v>DR004284</v>
          </cell>
          <cell r="B2006" t="str">
            <v>DR10150606/</v>
          </cell>
          <cell r="C2006" t="str">
            <v>Luva de ferro fundido ductil, pintado interna e externamente com tinta betuminosa, com 2 bolsas, inclusive fornecimento do material para junta (anel de borracha), com diametro de 200mm.  Fornecimento e assentamento.</v>
          </cell>
          <cell r="D2006" t="str">
            <v>un</v>
          </cell>
          <cell r="E2006">
            <v>304.41000000000003</v>
          </cell>
        </row>
        <row r="2007">
          <cell r="A2007" t="str">
            <v>DR004065</v>
          </cell>
          <cell r="B2007" t="str">
            <v>DR10150650/</v>
          </cell>
          <cell r="C2007" t="str">
            <v>Reducao de ferro fundido ductil, pintada interna e externamente com tinta betuminosa, com ponta e bolsa, inclusive fornecimento do material para junta (anel de borracha), com diametro nominal de (75x50)mm.  Fornecimento e assentamento.</v>
          </cell>
          <cell r="D2007" t="str">
            <v>un</v>
          </cell>
          <cell r="E2007" t="e">
            <v>#N/A</v>
          </cell>
        </row>
        <row r="2008">
          <cell r="A2008" t="str">
            <v>DR004066</v>
          </cell>
          <cell r="B2008" t="str">
            <v>DR10150653/</v>
          </cell>
          <cell r="C2008" t="str">
            <v>Reducao de ferro fundido ductil, pintada interna e externamente com tinta betuminosa, com ponta e bolsa, inclusive fornecimento do material para junta (anel de borracha), com diametro nominal de (100x50)mm.  Fornecimento e assentamento.</v>
          </cell>
          <cell r="D2008" t="str">
            <v>un</v>
          </cell>
          <cell r="E2008" t="e">
            <v>#N/A</v>
          </cell>
        </row>
        <row r="2009">
          <cell r="A2009" t="str">
            <v>DR004068</v>
          </cell>
          <cell r="B2009" t="str">
            <v>DR10150656/</v>
          </cell>
          <cell r="C2009" t="str">
            <v>Reducao de ferro fundido ductil, pintada interna e externamente com tinta betuminosa, com ponta e bolsa, inclusive fornecimento do material para junta (anel de borracha), com diametro nominal de (100x75)mm.  Fornecimento e assentamento.</v>
          </cell>
          <cell r="D2009" t="str">
            <v>un</v>
          </cell>
          <cell r="E2009">
            <v>105.8</v>
          </cell>
        </row>
        <row r="2010">
          <cell r="A2010" t="str">
            <v>DR004069</v>
          </cell>
          <cell r="B2010" t="str">
            <v>DR10150659/</v>
          </cell>
          <cell r="C2010" t="str">
            <v>Reducao de ferro fundido ductil, pintada interna e externamente com tinta betuminosa, com ponta e bolsa, inclusive fornecimento do material para junta (anel de borracha), com diametro nominal de (150x75)mm.  Fornecimento e assentamento.</v>
          </cell>
          <cell r="D2010" t="str">
            <v>un</v>
          </cell>
          <cell r="E2010">
            <v>138.22999999999999</v>
          </cell>
        </row>
        <row r="2011">
          <cell r="A2011" t="str">
            <v>DR004070</v>
          </cell>
          <cell r="B2011" t="str">
            <v>DR10150662/</v>
          </cell>
          <cell r="C2011" t="str">
            <v>Reducao de ferro fundido ductil, pintada interna e externamente com tinta betuminosa, com ponta e bolsa, inclusive fornecimento do material para junta (anel de borracha), com diametro nominal de (150x100)mm.  Fornecimento e assentamento.</v>
          </cell>
          <cell r="D2011" t="str">
            <v>un</v>
          </cell>
          <cell r="E2011">
            <v>151.11000000000001</v>
          </cell>
        </row>
        <row r="2012">
          <cell r="A2012" t="str">
            <v>DR004071</v>
          </cell>
          <cell r="B2012" t="str">
            <v>DR10150665/</v>
          </cell>
          <cell r="C2012" t="str">
            <v>Reducao de ferro fundido ductil, pintada interna e externamente com tinta betuminosa, com ponta e bolsa, inclusive fornecimento do material para junta (anel de borracha), com diametro nominal de (200x100)mm.  Fornecimento e assentamento.</v>
          </cell>
          <cell r="D2012" t="str">
            <v>un</v>
          </cell>
          <cell r="E2012">
            <v>365.92</v>
          </cell>
        </row>
        <row r="2013">
          <cell r="A2013" t="str">
            <v>DR004072</v>
          </cell>
          <cell r="B2013" t="str">
            <v>DR10150669/</v>
          </cell>
          <cell r="C2013" t="str">
            <v>Reducao de ferro fundido ductil, pintada interna e externamente com tinta betuminosa, com ponta e bolsa, inclusive fornecimento do material para junta (anel de borracha), com diametro nominal de (200x150)mm.  Fornecimento e assentamento.</v>
          </cell>
          <cell r="D2013" t="str">
            <v>un</v>
          </cell>
          <cell r="E2013">
            <v>375.68</v>
          </cell>
        </row>
        <row r="2014">
          <cell r="A2014" t="str">
            <v>DR004145</v>
          </cell>
          <cell r="B2014" t="str">
            <v>DR10150700/</v>
          </cell>
          <cell r="C2014" t="str">
            <v>Reducao de ferro fundido ductil, pintado interna e externamente com tinta betuminosa, com 2 flanges, inclusive fornecimento do material para junta (arruela de borracha, parafusos com porca) com diametro de (75x50)mm.  Fornecimento e assentamento.</v>
          </cell>
          <cell r="D2014" t="str">
            <v>un</v>
          </cell>
          <cell r="E2014">
            <v>116.77</v>
          </cell>
        </row>
        <row r="2015">
          <cell r="A2015" t="str">
            <v>DR004146</v>
          </cell>
          <cell r="B2015" t="str">
            <v>DR10150703/</v>
          </cell>
          <cell r="C2015" t="str">
            <v>Reducao de ferro fundido ductil, pintado interna e externamente com tinta betuminosa, com 2 flanges, inclusive fornecimento do material para junta (arruela de borracha, parafusos com porca) com diametro de (100x75)mm.  Fornecimento e assentamento.</v>
          </cell>
          <cell r="D2015" t="str">
            <v>un</v>
          </cell>
          <cell r="E2015">
            <v>261.67</v>
          </cell>
        </row>
        <row r="2016">
          <cell r="A2016" t="str">
            <v>DR004147</v>
          </cell>
          <cell r="B2016" t="str">
            <v>DR10150706/</v>
          </cell>
          <cell r="C2016" t="str">
            <v>Reducao de ferro fundido ductil, pintado interna e externamente com tinta betuminosa, com 2 flanges, inclusive fornecimento do material para junta (arruela de borracha, parafusos com porca) com diametro de (150x75)mm.  Fornecimento e assentamento.</v>
          </cell>
          <cell r="D2016" t="str">
            <v>un</v>
          </cell>
          <cell r="E2016">
            <v>356.78</v>
          </cell>
        </row>
        <row r="2017">
          <cell r="A2017" t="str">
            <v>DR004148</v>
          </cell>
          <cell r="B2017" t="str">
            <v>DR10150709/</v>
          </cell>
          <cell r="C2017" t="str">
            <v>Reducao de ferro fundido ductil, pintado interna e externamente com tinta betuminosa, com 2 flanges, inclusive fornecimento do material para junta (arruela de borracha, parafusos com porca) com diametro de (150x100)mm.  Fornecimento e assentamento.</v>
          </cell>
          <cell r="D2017" t="str">
            <v>un</v>
          </cell>
          <cell r="E2017">
            <v>377.64</v>
          </cell>
        </row>
        <row r="2018">
          <cell r="A2018" t="str">
            <v>DR004149</v>
          </cell>
          <cell r="B2018" t="str">
            <v>DR10150712/</v>
          </cell>
          <cell r="C2018" t="str">
            <v>Reducao de ferro fundido ductil, pintado interna e externamente com tinta betuminosa, com 2 flanges, inclusive fornecimento do material para junta (arruela de borracha, parafusos com porca) com diametro de (200x100)mm.  Fornecimento e assentamento.</v>
          </cell>
          <cell r="D2018" t="str">
            <v>un</v>
          </cell>
          <cell r="E2018">
            <v>784.87</v>
          </cell>
        </row>
        <row r="2019">
          <cell r="A2019" t="str">
            <v>DR004154</v>
          </cell>
          <cell r="B2019" t="str">
            <v>DR10150715/</v>
          </cell>
          <cell r="C2019" t="str">
            <v>Reducao de ferro fundido ductil, pintado interna e externamente com tinta betuminosa, com 2 flanges, inclusive fornecimento do material para junta (arruela de borracha, parafusos com porca) com diametro de (200x150)mm.  Fornecimento e assentamento.</v>
          </cell>
          <cell r="D2019" t="str">
            <v>un</v>
          </cell>
          <cell r="E2019">
            <v>819.55</v>
          </cell>
        </row>
        <row r="2020">
          <cell r="A2020" t="str">
            <v>DR004156</v>
          </cell>
          <cell r="B2020" t="str">
            <v>DR10150718/</v>
          </cell>
          <cell r="C2020" t="str">
            <v>Reducao de ferro fundido ductil, pintado interna e externamente com tinta betuminosa, com 2 flanges, inclusive fornecimento do material para junta (arruela de borracha, parafusos com porca) com diametro de (250x200)mm.  Fornecimento e assentamento.</v>
          </cell>
          <cell r="D2020" t="str">
            <v>un</v>
          </cell>
          <cell r="E2020">
            <v>468</v>
          </cell>
        </row>
        <row r="2021">
          <cell r="A2021" t="str">
            <v>DR004160</v>
          </cell>
          <cell r="B2021" t="str">
            <v>DR10150750/</v>
          </cell>
          <cell r="C2021" t="str">
            <v>Reducao excentrica de ferro fundido ductil, pintado interna e externamente com tinta betuminosa, com 2 flanges,  inclusive fornecimento do material para junta (arruela de borracha, parafusos com porca) com diametro de (75x50)mm.  Fornecimento e assentamen</v>
          </cell>
          <cell r="D2021" t="str">
            <v>un</v>
          </cell>
          <cell r="E2021">
            <v>115.82</v>
          </cell>
        </row>
        <row r="2022">
          <cell r="A2022" t="str">
            <v>DR004161</v>
          </cell>
          <cell r="B2022" t="str">
            <v>DR10150753/</v>
          </cell>
          <cell r="C2022" t="str">
            <v>Reducao excentrica de ferro fundido ductil, pintado interna e externamente com tinta betuminosa, com 2 flanges, inclusive fornecimento do material para junta (arruela de borracha, parafusos com porca) com diametro de (100x50)mm.  Fornecimento e assentamen</v>
          </cell>
          <cell r="D2022" t="str">
            <v>un</v>
          </cell>
          <cell r="E2022" t="e">
            <v>#N/A</v>
          </cell>
        </row>
        <row r="2023">
          <cell r="A2023" t="str">
            <v>DR004162</v>
          </cell>
          <cell r="B2023" t="str">
            <v>DR10150756/</v>
          </cell>
          <cell r="C2023" t="str">
            <v>Reducao excentrica de ferro fundido ductil, pintado interna e externamente com tinta betuminosa, com 2 flanges, inclusive fornecimento do material para junta (arruela de borracha, parafusos com porca) com diametro de (100x75)mm.  Fornecimento e assentamen</v>
          </cell>
          <cell r="D2023" t="str">
            <v>un</v>
          </cell>
          <cell r="E2023">
            <v>275.77999999999997</v>
          </cell>
        </row>
        <row r="2024">
          <cell r="A2024" t="str">
            <v>DR004163</v>
          </cell>
          <cell r="B2024" t="str">
            <v>DR10150759/</v>
          </cell>
          <cell r="C2024" t="str">
            <v>Reducao excentrica de ferro fundido ductil, pintado interna e externamente com tinta betuminosa, com 2 flanges, inclusive fornecimento do material para junta (arruela de borracha, parafusos com porca) com diametro de (150x75)mm.  Fornecimento e assentamen</v>
          </cell>
          <cell r="D2024" t="str">
            <v>un</v>
          </cell>
          <cell r="E2024">
            <v>427.23</v>
          </cell>
        </row>
        <row r="2025">
          <cell r="A2025" t="str">
            <v>DR004165</v>
          </cell>
          <cell r="B2025" t="str">
            <v>DR10150762/</v>
          </cell>
          <cell r="C2025" t="str">
            <v>Reducao excentrica de ferro fundido ductil, pintado interna e externamente com tinta betuminosa, com 2 flanges, inclusive fornecimento do material para junta (arruela de borracha, parafusos com porca) com diametro de (150x100)mm.  Fornecimento e assentame</v>
          </cell>
          <cell r="D2025" t="str">
            <v>un</v>
          </cell>
          <cell r="E2025">
            <v>370.89</v>
          </cell>
        </row>
        <row r="2026">
          <cell r="A2026" t="str">
            <v>DR004166</v>
          </cell>
          <cell r="B2026" t="str">
            <v>DR10150765/</v>
          </cell>
          <cell r="C2026" t="str">
            <v>Reducao excentrica de ferro fundido ductil, pintado interna e externamente com tinta betuminosa, com 2 flanges,  inclusive fornecimento do material para junta (arruela de borracha, parafusos com porca) com diametro de (200x100)mm.  Fornecimento e assentam</v>
          </cell>
          <cell r="D2026" t="str">
            <v>un</v>
          </cell>
          <cell r="E2026">
            <v>702.13</v>
          </cell>
        </row>
        <row r="2027">
          <cell r="A2027" t="str">
            <v>DR004264</v>
          </cell>
          <cell r="B2027" t="str">
            <v>DR10150800/</v>
          </cell>
          <cell r="C2027" t="str">
            <v>Reducao de ferro fundido ductil para PVC rigido, pintado interna e externamente com tinta betuminosa, com 1 ponta e 1bolsa,  inclusive fornecimento do material para junta (anel de borracha), com diametro nominal de (100x50)mm.  Fornecimento e assentamento</v>
          </cell>
          <cell r="D2027" t="str">
            <v>un</v>
          </cell>
          <cell r="E2027">
            <v>75.78</v>
          </cell>
        </row>
        <row r="2028">
          <cell r="A2028" t="str">
            <v>DR004265</v>
          </cell>
          <cell r="B2028" t="str">
            <v>DR10150803/</v>
          </cell>
          <cell r="C2028" t="str">
            <v>Reducao de ferro fundido ductil para PVC rigido, pintado interna e externamente com tinta betuminosa, com 1 ponta e 1bolsa,  inclusive fornecimento do material para junta (anel de borracha), com diametro nominal de (100x75)mm.  Fornecimento e assentamento</v>
          </cell>
          <cell r="D2028" t="str">
            <v>un</v>
          </cell>
          <cell r="E2028">
            <v>84.77</v>
          </cell>
        </row>
        <row r="2029">
          <cell r="A2029" t="str">
            <v>DR004266</v>
          </cell>
          <cell r="B2029" t="str">
            <v>DR10150806/</v>
          </cell>
          <cell r="C2029" t="str">
            <v>Reducao de ferro fundido ductil para PVC rigido, pintado interna e externamente com tinta betuminosa, com 1 ponta e 1bolsa,  inclusive fornecimento do material para junta (anel de borracha), com diametro nominal de (150x75)mm.  Fornecimento e assentamento</v>
          </cell>
          <cell r="D2029" t="str">
            <v>un</v>
          </cell>
          <cell r="E2029">
            <v>111</v>
          </cell>
        </row>
        <row r="2030">
          <cell r="A2030" t="str">
            <v>DR004267</v>
          </cell>
          <cell r="B2030" t="str">
            <v>DR10150809/</v>
          </cell>
          <cell r="C2030" t="str">
            <v>Reducao de ferro fundido ductil para PVC rigido, pintado interna e externamente com tinta betuminosa, com 1 ponta e 1bolsa,  inclusive fornecimento do material para junta (anel de borracha), com diametro de (150x100)mm.  Fornecimento e assentamento.</v>
          </cell>
          <cell r="D2030" t="str">
            <v>un</v>
          </cell>
          <cell r="E2030">
            <v>116.47</v>
          </cell>
        </row>
        <row r="2031">
          <cell r="A2031" t="str">
            <v>DR004042</v>
          </cell>
          <cell r="B2031" t="str">
            <v>DR10150850/</v>
          </cell>
          <cell r="C2031" t="str">
            <v>Te de ferro fundido ductil pintado, interna e externamente com tinta betuminosa, com 3 bolsas, inclusive fornecimento do material para junta (anel de borracha), com diametro nominal de (75x50)mm.  Fornecimento e assentamento.</v>
          </cell>
          <cell r="D2031" t="str">
            <v>un</v>
          </cell>
          <cell r="E2031" t="e">
            <v>#N/A</v>
          </cell>
        </row>
        <row r="2032">
          <cell r="A2032" t="str">
            <v>DR004043</v>
          </cell>
          <cell r="B2032" t="str">
            <v>DR10150853/</v>
          </cell>
          <cell r="C2032" t="str">
            <v>Te de ferro fundido ductil, pintado interna e externamente com tinta betuminosa, com 3 bolsas, inclusive fornecimento do material para junta (anel de borracha), com diametro nominal de (75x75)mm.  Fornecimento e assentamento.</v>
          </cell>
          <cell r="D2032" t="str">
            <v>un</v>
          </cell>
          <cell r="E2032">
            <v>177.66</v>
          </cell>
        </row>
        <row r="2033">
          <cell r="A2033" t="str">
            <v>DR004044</v>
          </cell>
          <cell r="B2033" t="str">
            <v>DR10150856/</v>
          </cell>
          <cell r="C2033" t="str">
            <v>Te de ferro fundido ductil, pintado interna e externamente com tinta betuminosa, com 3 bolsas, inclusive fornecimento do material para junta  (anel de borracha), com diametro nominal de (100x50)mm.  Fornecimento e assentamento.</v>
          </cell>
          <cell r="D2033" t="str">
            <v>un</v>
          </cell>
          <cell r="E2033" t="e">
            <v>#N/A</v>
          </cell>
        </row>
        <row r="2034">
          <cell r="A2034" t="str">
            <v>DR004045</v>
          </cell>
          <cell r="B2034" t="str">
            <v>DR10150859/</v>
          </cell>
          <cell r="C2034" t="str">
            <v>Te de ferro fundido ductil, pintado interna e externamente com tinta betuminosa, com 3 bolsas, inclusive fornecimento do material para junta (anel de borracha), com diametro nominal de (100x75)mm.  Fornecimento e assentamento.</v>
          </cell>
          <cell r="D2034" t="str">
            <v>un</v>
          </cell>
          <cell r="E2034">
            <v>203.43</v>
          </cell>
        </row>
        <row r="2035">
          <cell r="A2035" t="str">
            <v>DR004046</v>
          </cell>
          <cell r="B2035" t="str">
            <v>DR10150862/</v>
          </cell>
          <cell r="C2035" t="str">
            <v>Te de ferro fundido ductil, pintado interna e externamente com tinta betuminosa, com 3 bolsas, inclusive fornecimento do material para junta (anel de borracha), com diametro nominal de (100x100)mm.  Fornecimento e assentamento.</v>
          </cell>
          <cell r="D2035" t="str">
            <v>un</v>
          </cell>
          <cell r="E2035">
            <v>218.09</v>
          </cell>
        </row>
        <row r="2036">
          <cell r="A2036" t="str">
            <v>DR004047</v>
          </cell>
          <cell r="B2036" t="str">
            <v>DR10150865/</v>
          </cell>
          <cell r="C2036" t="str">
            <v>Te de ferro fundido ductil, pintado interna e externamente com tinta betuminosa, com 3 bolsas, inclusive fornecimento do material para junta (anel de borracha), com diametro nominal de (150x50)mm.  Fornecimento e assentamento.</v>
          </cell>
          <cell r="D2036" t="str">
            <v>un</v>
          </cell>
          <cell r="E2036" t="e">
            <v>#N/A</v>
          </cell>
        </row>
        <row r="2037">
          <cell r="A2037" t="str">
            <v>DR004048</v>
          </cell>
          <cell r="B2037" t="str">
            <v>DR10150868/</v>
          </cell>
          <cell r="C2037" t="str">
            <v>Te de ferro fundido ductil, pintado interna e externamente com tinta betuminosa, com 3 bolsas, inclusive fornecimento do material para junta (anel de borracha), com diametro nominal de (150x75)mm.  Fornecimento e assentamento.</v>
          </cell>
          <cell r="D2037" t="str">
            <v>un</v>
          </cell>
          <cell r="E2037">
            <v>289.52999999999997</v>
          </cell>
        </row>
        <row r="2038">
          <cell r="A2038" t="str">
            <v>DR004049</v>
          </cell>
          <cell r="B2038" t="str">
            <v>DR10150871/</v>
          </cell>
          <cell r="C2038" t="str">
            <v>Te de ferro fundido ductil, pintado interna e externamente com tinta betuminosa, com 3 bolsas, inclusive fornecimento do material para junta (anel de borracha), com diametro nominal de (150x100)mm.  Fornecimento e assentamento.</v>
          </cell>
          <cell r="D2038" t="str">
            <v>un</v>
          </cell>
          <cell r="E2038">
            <v>305.95</v>
          </cell>
        </row>
        <row r="2039">
          <cell r="A2039" t="str">
            <v>DR004050</v>
          </cell>
          <cell r="B2039" t="str">
            <v>DR10150874/</v>
          </cell>
          <cell r="C2039" t="str">
            <v>Te de ferro fundido ductil, pintado interna e externamente com tinta betuminosa, com 3 bolsas, inclusive fornecimento do material para junta (anel de borracha), com diametro nominal de (150x150)mm.  Fornecimento e assentamento.</v>
          </cell>
          <cell r="D2039" t="str">
            <v>un</v>
          </cell>
          <cell r="E2039">
            <v>353.79</v>
          </cell>
        </row>
        <row r="2040">
          <cell r="A2040" t="str">
            <v>DR004053</v>
          </cell>
          <cell r="B2040" t="str">
            <v>DR10150877/</v>
          </cell>
          <cell r="C2040" t="str">
            <v>Te de ferro fundido ductil, pintado interna e externamente com tinta betuminosa, com 3 bolsas, inclusive fornecimento do material para junta (anel de borracha), com diametro nominal de (200x100)mm.  Fornecimento e assentamento.</v>
          </cell>
          <cell r="D2040" t="str">
            <v>un</v>
          </cell>
          <cell r="E2040">
            <v>599.17999999999995</v>
          </cell>
        </row>
        <row r="2041">
          <cell r="A2041" t="str">
            <v>DR004054</v>
          </cell>
          <cell r="B2041" t="str">
            <v>DR10150880/</v>
          </cell>
          <cell r="C2041" t="str">
            <v>Te de ferro fundido ductil, pintado interna e externamente com tinta betuminosa, com 3 bolsas, inclusive fornecimento do material para junta (anel de borracha), com diametro nominal de (200x200)mm.  Fornecimento e assentamento.</v>
          </cell>
          <cell r="D2041" t="str">
            <v>un</v>
          </cell>
          <cell r="E2041">
            <v>490.55</v>
          </cell>
        </row>
        <row r="2042">
          <cell r="A2042" t="str">
            <v>DR004058</v>
          </cell>
          <cell r="B2042" t="str">
            <v>DR10150883/</v>
          </cell>
          <cell r="C2042" t="str">
            <v>Te de ferro fundido ductil, pintado interna e externamente com tinta betuminosa, com 3 bolsas, inclusive fornecimento do material para junta (anel de borracha), com diametro nominal de (250x250)mm.  Fornecimento e assentamento.</v>
          </cell>
          <cell r="D2042" t="str">
            <v>un</v>
          </cell>
          <cell r="E2042">
            <v>700.13</v>
          </cell>
        </row>
        <row r="2043">
          <cell r="A2043" t="str">
            <v>DR004123</v>
          </cell>
          <cell r="B2043" t="str">
            <v>DR10150900/</v>
          </cell>
          <cell r="C2043" t="str">
            <v>Te de ferro fundido ductil, pintado interna e externamente com tinta betuminosa, com 3 flanges, inclusive fornecimento do material para junta (arruela de borracha, parafusos com porca), com diametro de (75x50)mm.  Fornecimento e assentamento.</v>
          </cell>
          <cell r="D2043" t="str">
            <v>un</v>
          </cell>
          <cell r="E2043">
            <v>227.64</v>
          </cell>
        </row>
        <row r="2044">
          <cell r="A2044" t="str">
            <v>DR004124</v>
          </cell>
          <cell r="B2044" t="str">
            <v>DR10150903/</v>
          </cell>
          <cell r="C2044" t="str">
            <v>Te de ferro fundido ductil, pintado interna e externamente com tinta betuminosa, com 3 flanges, inclusive fornecimento do material para junta (arruela de borracha, parafusos com porca), com diametro de (75x75)mm.  Fornecimento e assentamento.</v>
          </cell>
          <cell r="D2044" t="str">
            <v>un</v>
          </cell>
          <cell r="E2044">
            <v>246.56</v>
          </cell>
        </row>
        <row r="2045">
          <cell r="A2045" t="str">
            <v>DR004125</v>
          </cell>
          <cell r="B2045" t="str">
            <v>DR10150906/</v>
          </cell>
          <cell r="C2045" t="str">
            <v>Te de ferro fundido ductil, pintado interna e externamente com tinta betuminosa, com 3 flanges, inclusive fornecimento do material para junta (arruela de borracha, parafusos com porca), com diametro de (100x50)mm.  Fornecimento e assentamento.</v>
          </cell>
          <cell r="D2045" t="str">
            <v>un</v>
          </cell>
          <cell r="E2045">
            <v>366.2</v>
          </cell>
        </row>
        <row r="2046">
          <cell r="A2046" t="str">
            <v>DR004127</v>
          </cell>
          <cell r="B2046" t="str">
            <v>DR10150909/</v>
          </cell>
          <cell r="C2046" t="str">
            <v>Te de ferro fundido ductil, pintado interna e externamente com tinta betuminosa, com 3 flanges, inclusive fornecimento do material para junta (arruela de borracha, parafusos com porca), com diametro de (100x100)mm.  Fornecimento e assentamento.</v>
          </cell>
          <cell r="D2046" t="str">
            <v>un</v>
          </cell>
          <cell r="E2046">
            <v>462.93</v>
          </cell>
        </row>
        <row r="2047">
          <cell r="A2047" t="str">
            <v>DR004129</v>
          </cell>
          <cell r="B2047" t="str">
            <v>DR10150912/</v>
          </cell>
          <cell r="C2047" t="str">
            <v>Te de ferro fundido ductil, pintado interna e externamente com tinta betuminosa, com 3 flanges, inclusive fornecimento do material para junta (arruela de borracha, parafusos com porca), com diametro de (150x75)mm.  Fornecimento e assentamento.</v>
          </cell>
          <cell r="D2047" t="str">
            <v>un</v>
          </cell>
          <cell r="E2047">
            <v>602.96</v>
          </cell>
        </row>
        <row r="2048">
          <cell r="A2048" t="str">
            <v>DR004130</v>
          </cell>
          <cell r="B2048" t="str">
            <v>DR10150915/</v>
          </cell>
          <cell r="C2048" t="str">
            <v>Te de ferro fundido ductil, pintado interna e externamente com tinta betuminosa, com 3 flanges, inclusive fornecimento do material para junta (arruela de borracha, parafusos com porca), com diametro de (150x100)mm.  Fornecimento e assentamento.</v>
          </cell>
          <cell r="D2048" t="str">
            <v>un</v>
          </cell>
          <cell r="E2048">
            <v>631.66999999999996</v>
          </cell>
        </row>
        <row r="2049">
          <cell r="A2049" t="str">
            <v>DR004131</v>
          </cell>
          <cell r="B2049" t="str">
            <v>DR10150918/</v>
          </cell>
          <cell r="C2049" t="str">
            <v>Te de ferro fundido ductil, pintado interna e externamente com tinta betuminosa, com 3 flanges, inclusive fornecimento do material para junta (arruela de borracha, parafusos com porca), com diametro de (150x150)mm.  Fornecimento e assentamento.</v>
          </cell>
          <cell r="D2049" t="str">
            <v>un</v>
          </cell>
          <cell r="E2049">
            <v>661.39</v>
          </cell>
        </row>
        <row r="2050">
          <cell r="A2050" t="str">
            <v>DR004132</v>
          </cell>
          <cell r="B2050" t="str">
            <v>DR10150921/</v>
          </cell>
          <cell r="C2050" t="str">
            <v>Te de ferro fundido ductil, pintado interna e externamente com tinta betuminosa, com 3 flanges, inclusive fornecimento do material para junta (arruela de borracha, parafusos com porca), com diametro de (200x75)mm.  Fornecimento e assentamento.</v>
          </cell>
          <cell r="D2050" t="str">
            <v>un</v>
          </cell>
          <cell r="E2050">
            <v>761.11</v>
          </cell>
        </row>
        <row r="2051">
          <cell r="A2051" t="str">
            <v>DR004133</v>
          </cell>
          <cell r="B2051" t="str">
            <v>DR10150924/</v>
          </cell>
          <cell r="C2051" t="str">
            <v>Te de ferro fundido ductil, pintado interna e externamente com tinta betuminosa, com 3 flanges, inclusive fornecimento do material para junta (arruela de borracha, parafusos com porca), com diametro de (200x100)mm.  Fornecimento e assentamento.</v>
          </cell>
          <cell r="D2051" t="str">
            <v>un</v>
          </cell>
          <cell r="E2051">
            <v>787.62</v>
          </cell>
        </row>
        <row r="2052">
          <cell r="A2052" t="str">
            <v>DR004136</v>
          </cell>
          <cell r="B2052" t="str">
            <v>DR10150927/</v>
          </cell>
          <cell r="C2052" t="str">
            <v>Te de ferro fundido ductil, pintado interna e externamente com tinta betuminosa, com 3 flanges, inclusive fornecimento do material para junta (arruela de borracha, parafusos com porca), com diametro de (200x200)mm.  Fornecimento e assentamento.</v>
          </cell>
          <cell r="D2052" t="str">
            <v>un</v>
          </cell>
          <cell r="E2052">
            <v>898.36</v>
          </cell>
        </row>
        <row r="2053">
          <cell r="A2053" t="str">
            <v>DR004141</v>
          </cell>
          <cell r="B2053" t="str">
            <v>DR10150930/</v>
          </cell>
          <cell r="C2053" t="str">
            <v>Te de ferro fundido ductil, pintada interna e externamente com tinta betuminosa, com 3 flanges, inclusive fornecimento do material para junta (arruela de borracha, parafusos com porca), com diametro de (250x250)mm.  Fornecimento e assentamento.</v>
          </cell>
          <cell r="D2053" t="str">
            <v>un</v>
          </cell>
          <cell r="E2053">
            <v>1299.8</v>
          </cell>
        </row>
        <row r="2054">
          <cell r="A2054" t="str">
            <v>DR008211</v>
          </cell>
          <cell r="B2054" t="str">
            <v>DR10150950/</v>
          </cell>
          <cell r="C2054" t="str">
            <v>Te de ferro fundido ductil, pintado interna e externamente com tinta betuminosa, com 3 flanges, inclusive fornecimento do material para junta (arruela de borracha, parafusos com porca), com diametro de (50x50)mm.  Fornecimento e assentamento.</v>
          </cell>
          <cell r="D2054" t="str">
            <v>un</v>
          </cell>
          <cell r="E2054" t="e">
            <v>#N/A</v>
          </cell>
        </row>
        <row r="2055">
          <cell r="A2055" t="str">
            <v>DR008212</v>
          </cell>
          <cell r="B2055" t="str">
            <v>DR10150953/</v>
          </cell>
          <cell r="C2055" t="str">
            <v>Te de ferro fundido ductil, pintado interna e externamente com tinta betuminosa, com 3 flanges, inclusive fornecimento do material para junta (arruela de borracha, parafusos com porca), com diametro de (100x75)mm.  Fornecimento e assentamento.</v>
          </cell>
          <cell r="D2055" t="str">
            <v>un</v>
          </cell>
          <cell r="E2055">
            <v>447.75</v>
          </cell>
        </row>
        <row r="2056">
          <cell r="A2056" t="str">
            <v>DR008213</v>
          </cell>
          <cell r="B2056" t="str">
            <v>DR10150956/</v>
          </cell>
          <cell r="C2056" t="str">
            <v>Te de ferro fundido ductil, pintado interna e externamente com tinta betuminosa, com 3 flanges, inclusive fornecimento do material para junta (arruela de borracha, parafusos com porca), com diametro de (150x50)mm.  Fornecimento e assentamento.</v>
          </cell>
          <cell r="D2056" t="str">
            <v>un</v>
          </cell>
          <cell r="E2056">
            <v>578.61</v>
          </cell>
        </row>
        <row r="2057">
          <cell r="A2057" t="str">
            <v>DR008275</v>
          </cell>
          <cell r="B2057" t="str">
            <v>DR10150959/</v>
          </cell>
          <cell r="C2057" t="str">
            <v>Te de ferro fundido ductil, pintada interna e externamente com tinta betuminosa, com 3 flanges, inclusive fornecimento do material para junta (arruela de borracha, parafusos com porca), com diametro de (250x50)mm.  Fornecimento e assentamento.</v>
          </cell>
          <cell r="D2057" t="str">
            <v>un</v>
          </cell>
          <cell r="E2057">
            <v>1053.3800000000001</v>
          </cell>
        </row>
        <row r="2058">
          <cell r="A2058" t="str">
            <v>DR004269</v>
          </cell>
          <cell r="B2058" t="str">
            <v>DR10151000/</v>
          </cell>
          <cell r="C2058" t="str">
            <v>Te de ferro fundido ductil para PVC rigido, pintado interna e externamente com tinta betuminosa, com 3 bolsas, inclusive fornecimento do material para junta (anel de borracha), com diametro de 100x50mm.  Fornecimento e assentamento.</v>
          </cell>
          <cell r="D2058" t="str">
            <v>un</v>
          </cell>
          <cell r="E2058">
            <v>249.45</v>
          </cell>
        </row>
        <row r="2059">
          <cell r="A2059" t="str">
            <v>DR004270</v>
          </cell>
          <cell r="B2059" t="str">
            <v>DR10151003/</v>
          </cell>
          <cell r="C2059" t="str">
            <v>Te de ferro fundido ductil para PVC rigido, pintado interna e externamente com tinta betuminosa, com 3 bolsas, inclusive fornecimento do material para junta (anel de borracha), com diametro de 100x75mm.  Fornecimento e assentamento.</v>
          </cell>
          <cell r="D2059" t="str">
            <v>un</v>
          </cell>
          <cell r="E2059">
            <v>253.62</v>
          </cell>
        </row>
        <row r="2060">
          <cell r="A2060" t="str">
            <v>DR004272</v>
          </cell>
          <cell r="B2060" t="str">
            <v>DR10151006/</v>
          </cell>
          <cell r="C2060" t="str">
            <v>Te de ferro fundido ductil para PVC rigido, pintado interna e externamente com tinta betuminosa, com 3 bolsas, inclusive fornecimento do material para junta (anel de borracha), com diametro de 150x75mm.  Fornecimento e assentamento.</v>
          </cell>
          <cell r="D2060" t="str">
            <v>un</v>
          </cell>
          <cell r="E2060">
            <v>327.33</v>
          </cell>
        </row>
        <row r="2061">
          <cell r="A2061" t="str">
            <v>DR004273</v>
          </cell>
          <cell r="B2061" t="str">
            <v>DR10151009/</v>
          </cell>
          <cell r="C2061" t="str">
            <v>Te de ferro fundido ductil para PVC rigido, pintado interna e externamente com tinta betuminosa, com 3 bolsas, inclusive fornecimento do material para junta (anel de borracha), com diametro de 150x100mm.  Fornecimento e assentamento.</v>
          </cell>
          <cell r="D2061" t="str">
            <v>un</v>
          </cell>
          <cell r="E2061">
            <v>441.47</v>
          </cell>
        </row>
        <row r="2062">
          <cell r="A2062" t="str">
            <v>DR004168</v>
          </cell>
          <cell r="B2062" t="str">
            <v>DR10151050/</v>
          </cell>
          <cell r="C2062" t="str">
            <v>Toco de ferro fundido ductil, pintado interna e externamente com tinta betuminosa, com 2 flanges, inclusive fornecimento do material para junta (arruela de borracha, parafusos com porca), comprimento de 0,25m com diametro de 50mm.  Fornecimento e assentam</v>
          </cell>
          <cell r="D2062" t="str">
            <v>un</v>
          </cell>
          <cell r="E2062">
            <v>214.04</v>
          </cell>
        </row>
        <row r="2063">
          <cell r="A2063" t="str">
            <v>DR004175</v>
          </cell>
          <cell r="B2063" t="str">
            <v>DR10151053/</v>
          </cell>
          <cell r="C2063" t="str">
            <v>Toco de ferro fundido ductil, pintado interna e externamente com tinta betuminosa, com 2 flanges, inclusive fornecimento do material para junta (arruela de borracha, parafusos com porca), comprimento de 0,25m com diametro de 100mm.  Fornecimento e assenta</v>
          </cell>
          <cell r="D2063" t="str">
            <v>un</v>
          </cell>
          <cell r="E2063">
            <v>181.14</v>
          </cell>
        </row>
        <row r="2064">
          <cell r="A2064" t="str">
            <v>DR004176</v>
          </cell>
          <cell r="B2064" t="str">
            <v>DR10151056/</v>
          </cell>
          <cell r="C2064" t="str">
            <v>Toco de ferro fundido ductil, pintado interna e externamente com tinta betuminosa, com 2 flanges, inclusive fornecimento do material para junta (arruela de borracha, parafusos com porca), comprimento de 0,25m com diametro de 150mm.  Fornecimento e assenta</v>
          </cell>
          <cell r="D2064" t="str">
            <v>un</v>
          </cell>
          <cell r="E2064">
            <v>313.87</v>
          </cell>
        </row>
        <row r="2065">
          <cell r="A2065" t="str">
            <v>DR006936</v>
          </cell>
          <cell r="B2065" t="str">
            <v>DR35050300/</v>
          </cell>
          <cell r="C2065" t="str">
            <v>Tampao de ferro fundido completo, de 3 secoes, medindo (1,50x0,90)m, com 690Kg, assentamento com argamassa de cimento e areia no traco 1:4 em volume, fixado com concreto simples, dosado para um fck=11MPa.  Fornecimento e assentamento.</v>
          </cell>
          <cell r="D2065" t="str">
            <v>un</v>
          </cell>
          <cell r="E2065">
            <v>1974.64</v>
          </cell>
        </row>
        <row r="2066">
          <cell r="A2066" t="str">
            <v>DR000365</v>
          </cell>
          <cell r="B2066" t="str">
            <v>DR35100050/</v>
          </cell>
          <cell r="C2066" t="str">
            <v>Grelha de ferro fundido completa, de (30x90)cm, com 135Kg, para caixa de ralo, assentada com argamassa de cimento e areia no traco 1:4.  Fornecimento e colocacao.</v>
          </cell>
          <cell r="D2066" t="str">
            <v>un</v>
          </cell>
          <cell r="E2066">
            <v>239.95</v>
          </cell>
        </row>
        <row r="2067">
          <cell r="A2067" t="str">
            <v>DR000366</v>
          </cell>
          <cell r="B2067" t="str">
            <v>DR35100100/</v>
          </cell>
          <cell r="C2067" t="str">
            <v>Grelha de ferro fundido completa, de (30x90)cm, com 135Kg, para caixa de ralo, articulada, assentada com argamassa de cimento e areia no traco 1:4, padrao Prefeitura-RJ.  Fornecimento e colocacao.</v>
          </cell>
          <cell r="D2067" t="str">
            <v>un</v>
          </cell>
          <cell r="E2067">
            <v>346.62</v>
          </cell>
        </row>
        <row r="2068">
          <cell r="A2068" t="str">
            <v>DR005434</v>
          </cell>
          <cell r="B2068" t="str">
            <v>DR35100150/</v>
          </cell>
          <cell r="C2068" t="str">
            <v>Grelha para canaleta de ferro fundido, com 0,15m de largura.  Fornecimento e colocacao.</v>
          </cell>
          <cell r="D2068" t="str">
            <v>m</v>
          </cell>
          <cell r="E2068">
            <v>19.399999999999999</v>
          </cell>
        </row>
        <row r="2069">
          <cell r="A2069" t="str">
            <v>DR002189</v>
          </cell>
          <cell r="B2069" t="str">
            <v>DR35100153/</v>
          </cell>
          <cell r="C2069" t="str">
            <v>Grelha de ferro fundido para canaleta, com 0,30m de largura.  Fornecimento e colocacao.</v>
          </cell>
          <cell r="D2069" t="str">
            <v>m</v>
          </cell>
          <cell r="E2069">
            <v>39.270000000000003</v>
          </cell>
        </row>
        <row r="2070">
          <cell r="A2070" t="str">
            <v>DR004183</v>
          </cell>
          <cell r="B2070" t="str">
            <v>DR35100156/</v>
          </cell>
          <cell r="C2070" t="str">
            <v>Grelha de ferro fundido para canaleta, com 0,40m de largura, espessura de 2cm.</v>
          </cell>
          <cell r="D2070" t="str">
            <v>m</v>
          </cell>
          <cell r="E2070">
            <v>91.17</v>
          </cell>
        </row>
        <row r="2071">
          <cell r="A2071" t="str">
            <v>DR006811</v>
          </cell>
          <cell r="B2071" t="str">
            <v>DR35100200/</v>
          </cell>
          <cell r="C2071" t="str">
            <v>Grelha de ferro fundido completa, articulada, 30Kg, para drenagem de viaduto, com (17x20)cm, com saida para tubo de ferro fundido de diametro de 10mm.  Fornecimento e colocacao.</v>
          </cell>
          <cell r="D2071" t="str">
            <v>un</v>
          </cell>
          <cell r="E2071">
            <v>86.26</v>
          </cell>
        </row>
        <row r="2072">
          <cell r="A2072" t="str">
            <v>DR016002</v>
          </cell>
          <cell r="B2072" t="str">
            <v>DR35100300/</v>
          </cell>
          <cell r="C2072" t="str">
            <v>Grelha articulada de (30x30x1,5)cm, pesando 13Kg em ferro fundido, inclusive caixilho de (34x34x3,5)cm, assentado com argamassa de cimento e areia no traco 1:4.  Fornecimento e colocacao.</v>
          </cell>
          <cell r="D2072" t="str">
            <v>un</v>
          </cell>
          <cell r="E2072">
            <v>51.46</v>
          </cell>
        </row>
        <row r="2073">
          <cell r="A2073" t="str">
            <v>DR007864</v>
          </cell>
          <cell r="B2073" t="str">
            <v>DR35150050/</v>
          </cell>
          <cell r="C2073" t="str">
            <v>Caixa de rua completa de ferro fundido, para protecao de registro, com peso total de 59Kg, padrao CEDAE, assentada com argamassa de cimento e areia no traco 1:4 em volume.  Fornecimento e colocacao.</v>
          </cell>
          <cell r="D2073" t="str">
            <v>un</v>
          </cell>
          <cell r="E2073">
            <v>195.41</v>
          </cell>
        </row>
        <row r="2074">
          <cell r="A2074" t="str">
            <v>DR007865</v>
          </cell>
          <cell r="B2074" t="str">
            <v>DR35200050/</v>
          </cell>
          <cell r="C2074" t="str">
            <v>Caixa de passeio de ferro fundido, para protecao de registro, com peso total de 28Kg, padrao CEDAE, assentada com argamassa de cimento e areia no traco 1:4 em volume.  Fornecimento e colocacao.</v>
          </cell>
          <cell r="D2074" t="str">
            <v>un</v>
          </cell>
          <cell r="E2074">
            <v>112.05</v>
          </cell>
        </row>
        <row r="2075">
          <cell r="A2075" t="str">
            <v>DR005691</v>
          </cell>
          <cell r="B2075" t="str">
            <v>DR40050050/</v>
          </cell>
          <cell r="C2075" t="str">
            <v>Tampao de concreto armado 15MPa, com 4cm de espessura, diametro de 0,60m, moldado no local, aco CA-60, 4,2mm.</v>
          </cell>
          <cell r="D2075" t="str">
            <v>un</v>
          </cell>
          <cell r="E2075">
            <v>13.5</v>
          </cell>
        </row>
        <row r="2076">
          <cell r="A2076" t="str">
            <v>DR016006</v>
          </cell>
          <cell r="B2076" t="str">
            <v>DR40100050/</v>
          </cell>
          <cell r="C2076" t="str">
            <v>Anel de concreto armado, pre-moldado, para caixa de inspecao, com diametro de (60x30x5)cm.  Fornecimento.</v>
          </cell>
          <cell r="D2076" t="str">
            <v>un</v>
          </cell>
          <cell r="E2076">
            <v>11.61</v>
          </cell>
        </row>
        <row r="2077">
          <cell r="A2077" t="str">
            <v>DR016005</v>
          </cell>
          <cell r="B2077" t="str">
            <v>DR40100100/</v>
          </cell>
          <cell r="C2077" t="str">
            <v>Anel de concreto armado, pre-moldado, para poco de visita de esgoto sanitario com diametro nominal de (110x30x8)cm.  Fornecimento.</v>
          </cell>
          <cell r="D2077" t="str">
            <v>un</v>
          </cell>
          <cell r="E2077">
            <v>33.159999999999997</v>
          </cell>
        </row>
        <row r="2078">
          <cell r="A2078" t="str">
            <v>DR016015</v>
          </cell>
          <cell r="B2078" t="str">
            <v>DR40100150/</v>
          </cell>
          <cell r="C2078" t="str">
            <v>Anel de concreto armado, pre-moldado, com diametro de (120x50x5)cm.  Fornecimento.</v>
          </cell>
          <cell r="D2078" t="str">
            <v>un</v>
          </cell>
          <cell r="E2078">
            <v>40.200000000000003</v>
          </cell>
        </row>
        <row r="2079">
          <cell r="A2079" t="str">
            <v>DR008851</v>
          </cell>
          <cell r="B2079" t="str">
            <v>DR40100200/</v>
          </cell>
          <cell r="C2079" t="str">
            <v>Anel de concreto pre-moldado de (1,50x0,40x0,05)m.  Fornecimento.</v>
          </cell>
          <cell r="D2079" t="str">
            <v>un</v>
          </cell>
          <cell r="E2079">
            <v>58.4</v>
          </cell>
        </row>
        <row r="2080">
          <cell r="A2080" t="str">
            <v>DR000482</v>
          </cell>
          <cell r="B2080" t="str">
            <v>DR40150050/</v>
          </cell>
          <cell r="C2080" t="str">
            <v>Grelha e caixilho de concreto armado, sendo as dimensoes externas da grelha de (0,30x0,90)m e do caixilho de (1x0,40)m, para caixa de ralo, utilizando argamassa de cimento e areia no traco 1:4.  Fornecimento e assentamento.</v>
          </cell>
          <cell r="D2080" t="str">
            <v>un</v>
          </cell>
          <cell r="E2080">
            <v>122.66</v>
          </cell>
        </row>
        <row r="2081">
          <cell r="A2081" t="str">
            <v>DR008018</v>
          </cell>
          <cell r="B2081" t="str">
            <v>DR40150100/</v>
          </cell>
          <cell r="C2081" t="str">
            <v>Grelha e caixilho de concreto armado, sendo as dimensoes externas da grelha de (0,40x0,90)m e do caixilho de (1,10x0,54)m.  Fornecimento e assentamento.</v>
          </cell>
          <cell r="D2081" t="str">
            <v>un</v>
          </cell>
          <cell r="E2081">
            <v>164.03</v>
          </cell>
        </row>
        <row r="2082">
          <cell r="A2082" t="str">
            <v>DR008019</v>
          </cell>
          <cell r="B2082" t="str">
            <v>DR40150150/</v>
          </cell>
          <cell r="C2082" t="str">
            <v>Grelha e caixilho de concreto armado, sendo as dimensoes externas da grelha de (0,40x0,90)m e do caixilho de (1,10x0,54)m.  Fornecimento e assentamento, exclusive formas.</v>
          </cell>
          <cell r="D2082" t="str">
            <v>un</v>
          </cell>
          <cell r="E2082">
            <v>125.11</v>
          </cell>
        </row>
        <row r="2083">
          <cell r="A2083" t="str">
            <v>DR005196</v>
          </cell>
          <cell r="B2083" t="str">
            <v>DR45050050/</v>
          </cell>
          <cell r="C2083" t="str">
            <v>Tampao misto (ferro fundido e concreto), pesado, de 0,60m de diametro, peso total de 106Kg, conforme projeto CEDAE, assentado com argamassa de cimento e areia no traco 1:4 em volume.  Fornecimento e assentamento.</v>
          </cell>
          <cell r="D2083" t="str">
            <v>un</v>
          </cell>
          <cell r="E2083">
            <v>173.62</v>
          </cell>
        </row>
        <row r="2084">
          <cell r="A2084" t="str">
            <v>DR005648</v>
          </cell>
          <cell r="B2084" t="str">
            <v>DR45050100/</v>
          </cell>
          <cell r="C2084" t="str">
            <v>Tampao misto (ferro fundido e concreto), leve, de 0,60m de diametro, conforme projeto CEDAE, assentado com argamassa de cimento e areia no traco 1:4 em volume.  Fornecimento e assentamento.</v>
          </cell>
          <cell r="D2084" t="str">
            <v>un</v>
          </cell>
          <cell r="E2084">
            <v>85.14</v>
          </cell>
        </row>
        <row r="2085">
          <cell r="A2085" t="str">
            <v>DR010031</v>
          </cell>
          <cell r="B2085" t="str">
            <v>DR50050050/</v>
          </cell>
          <cell r="C2085" t="str">
            <v>Conjunto de calha modular com grelha, para trafego leve.  Fornecimento e assentamento.</v>
          </cell>
          <cell r="D2085" t="str">
            <v>m</v>
          </cell>
          <cell r="E2085">
            <v>78.12</v>
          </cell>
        </row>
        <row r="2086">
          <cell r="A2086" t="str">
            <v>DR010033</v>
          </cell>
          <cell r="B2086" t="str">
            <v>DR50050100/</v>
          </cell>
          <cell r="C2086" t="str">
            <v>Conjunto de calha modular com grelha, para trafego pesado.  Fornecimento e assentamento.</v>
          </cell>
          <cell r="D2086" t="str">
            <v>m</v>
          </cell>
          <cell r="E2086">
            <v>86.3</v>
          </cell>
        </row>
        <row r="2087">
          <cell r="A2087" t="str">
            <v>DR005616</v>
          </cell>
          <cell r="B2087" t="str">
            <v>DR55050050/</v>
          </cell>
          <cell r="C2087" t="str">
            <v>Camada horizontal de brita, inclusive fornecimento e colcocacao.</v>
          </cell>
          <cell r="D2087" t="str">
            <v>m3</v>
          </cell>
          <cell r="E2087">
            <v>43.59</v>
          </cell>
        </row>
        <row r="2088">
          <cell r="A2088" t="str">
            <v>DR002192</v>
          </cell>
          <cell r="B2088" t="str">
            <v>DR55050053/</v>
          </cell>
          <cell r="C2088" t="str">
            <v>Camada vertical drenante feita com pedra britada, inclusive fornecimento do material.</v>
          </cell>
          <cell r="D2088" t="str">
            <v>m3</v>
          </cell>
          <cell r="E2088">
            <v>44.49</v>
          </cell>
        </row>
        <row r="2089">
          <cell r="A2089" t="str">
            <v>DR010284</v>
          </cell>
          <cell r="B2089" t="str">
            <v>DR55050056/</v>
          </cell>
          <cell r="C2089" t="str">
            <v>Camada vertical drenante feita com areia, inclusive fornecimento do material.</v>
          </cell>
          <cell r="D2089" t="str">
            <v>m3</v>
          </cell>
          <cell r="E2089">
            <v>35.479999999999997</v>
          </cell>
        </row>
        <row r="2090">
          <cell r="A2090" t="str">
            <v>DR010287</v>
          </cell>
          <cell r="B2090" t="str">
            <v>DR55050100A</v>
          </cell>
          <cell r="C2090" t="str">
            <v>Canaleta para drenagem, com secao de (0,20x0,40)m, em blocos de concreto prensado de (10x20x40)cm, assentes com argamassa de cimento e areia, no traco 1:8, sendo o fundo em concreto armado, inclusive escavacao, reaterro e fornecimento de todos os materiai</v>
          </cell>
          <cell r="D2090" t="str">
            <v>m</v>
          </cell>
          <cell r="E2090">
            <v>60.19</v>
          </cell>
        </row>
        <row r="2091">
          <cell r="A2091" t="str">
            <v>DR010282</v>
          </cell>
          <cell r="B2091" t="str">
            <v>DR55050103A</v>
          </cell>
          <cell r="C2091" t="str">
            <v>Canaleta para drenagem, com secao de (0,30x0,40)m, em blocos de concreto prensado de (10x20x40)cm, assentes com argamassa de cimento e areia, no traco 1:8, sendo o fundo em concreto armado, inclusive escavacao, reaterro e fornecimento de todos os materiai</v>
          </cell>
          <cell r="D2091" t="str">
            <v>m</v>
          </cell>
          <cell r="E2091">
            <v>64.430000000000007</v>
          </cell>
        </row>
        <row r="2092">
          <cell r="A2092" t="str">
            <v>DR010262</v>
          </cell>
          <cell r="B2092" t="str">
            <v>DR55050106A</v>
          </cell>
          <cell r="C2092" t="str">
            <v>Canaleta para drenagem, com secao de (0,30x0,60)m, em blocos de concreto prensado de (10x20x40)cm, assentes com argamassa de cimento e areia, no traco 1:8, sendo o fundo em concreto armado, inclusive escavacao, reaterro e fornecimento de todos os materiai</v>
          </cell>
          <cell r="D2092" t="str">
            <v>m</v>
          </cell>
          <cell r="E2092">
            <v>80.67</v>
          </cell>
        </row>
        <row r="2093">
          <cell r="A2093" t="str">
            <v>DR010257</v>
          </cell>
          <cell r="B2093" t="str">
            <v>DR55050109A</v>
          </cell>
          <cell r="C2093" t="str">
            <v>Canaleta para drenagem, com secao de (0,40x0,40)m, em blocos de concreto prensado de (10x20x40)cm, assentes com argamassa de cimento e areia, no traco 1:8, sendo o fundo em concreto armado, inclusive escavacao, reaterro e fornecimento de todos os materiai</v>
          </cell>
          <cell r="D2093" t="str">
            <v>m</v>
          </cell>
          <cell r="E2093">
            <v>67.95</v>
          </cell>
        </row>
        <row r="2094">
          <cell r="A2094" t="str">
            <v>DR010263</v>
          </cell>
          <cell r="B2094" t="str">
            <v>DR55050112A</v>
          </cell>
          <cell r="C2094" t="str">
            <v>Canaleta para drenagem, com secao de (0,40x0,60)m, em blocos de concreto prensado de (10x20x40)cm, assentes com argamassa de cimento e areia, no traco 1:8, sendo o fundo em concreto armado, inclusive escavacao, reaterro e fornecimento de todos os materiai</v>
          </cell>
          <cell r="D2094" t="str">
            <v>m</v>
          </cell>
          <cell r="E2094">
            <v>84.08</v>
          </cell>
        </row>
        <row r="2095">
          <cell r="A2095" t="str">
            <v>DR010303</v>
          </cell>
          <cell r="B2095" t="str">
            <v>DR55050115A</v>
          </cell>
          <cell r="C2095" t="str">
            <v>Canaleta para drenagem, com secao de (0,40x0,80)m, em blocos de concreto prensado de (10x20x40)cm, assentes com argamassa de cimento e areia, no traco 1:8, sendo o fundo em concreto armado, inclusive escavacao, reaterro e fornecimento de todos os materiai</v>
          </cell>
          <cell r="D2095" t="str">
            <v>m</v>
          </cell>
          <cell r="E2095">
            <v>104.48</v>
          </cell>
        </row>
        <row r="2096">
          <cell r="A2096" t="str">
            <v>DR010259</v>
          </cell>
          <cell r="B2096" t="str">
            <v>DR55050118A</v>
          </cell>
          <cell r="C2096" t="str">
            <v>Canaleta para drenagem, com secao de (0,50x0,40)m, em blocos de concreto prensado de (10x20x40)cm, assentes com argamassa de cimento e areia, no traco 1:8, sendo o fundo em concreto armado, inclusive escavacao, reaterro e fornecimento de todos os materiai</v>
          </cell>
          <cell r="D2096" t="str">
            <v>m</v>
          </cell>
          <cell r="E2096">
            <v>73.89</v>
          </cell>
        </row>
        <row r="2097">
          <cell r="A2097" t="str">
            <v>DR010266</v>
          </cell>
          <cell r="B2097" t="str">
            <v>DR55050121A</v>
          </cell>
          <cell r="C2097" t="str">
            <v>Canaleta para drenagem, com secao de (0,50x0,60)m, em blocos de concreto prensado de (10x20x40)cm, assentes com argamassa de cimento e areia, no traco 1:8, sendo o fundo em concreto armado, inclusive escavacao, reaterro e fornecimento de todos os materiai</v>
          </cell>
          <cell r="D2097" t="str">
            <v>m</v>
          </cell>
          <cell r="E2097">
            <v>89.16</v>
          </cell>
        </row>
        <row r="2098">
          <cell r="A2098" t="str">
            <v>DR010339</v>
          </cell>
          <cell r="B2098" t="str">
            <v>DR55050124A</v>
          </cell>
          <cell r="C2098" t="str">
            <v>Canaleta para drenagem, com secao de (0,50x0,80)m, em blocos de concreto prensado de (10x20x40)cm, assentes com argamassa de cimento e areia, no traco 1:8, sendo o fundo em concreto armado, inclusive escavacao, reaterro e fornecimento de todos os materiai</v>
          </cell>
          <cell r="D2098" t="str">
            <v>m</v>
          </cell>
          <cell r="E2098">
            <v>106.91</v>
          </cell>
        </row>
        <row r="2099">
          <cell r="A2099" t="str">
            <v>DR010260</v>
          </cell>
          <cell r="B2099" t="str">
            <v>DR55050127A</v>
          </cell>
          <cell r="C2099" t="str">
            <v>Canaleta para drenagem, com secao de (0,60x0,40)m, em blocos de concreto prensado de (10x20x40)cm, assentes com argamassa de cimento e areia, no traco 1:8, sendo o fundo em concreto armado, inclusive escavacao, reaterro e fornecimento de todos os materiai</v>
          </cell>
          <cell r="D2099" t="str">
            <v>m</v>
          </cell>
          <cell r="E2099">
            <v>78.56</v>
          </cell>
        </row>
        <row r="2100">
          <cell r="A2100" t="str">
            <v>DR010269</v>
          </cell>
          <cell r="B2100" t="str">
            <v>DR55050130A</v>
          </cell>
          <cell r="C2100" t="str">
            <v>Canaleta para drenagem, com secao de (0,60x0,60)m, em blocos de concreto prensado de (10x20x40)cm, assentes com argamassa de cimento e areia, no traco 1:8, sendo o fundo em concreto armado, inclusive escavacao, reaterro e fornecimento de todos os materiai</v>
          </cell>
          <cell r="D2100" t="str">
            <v>m</v>
          </cell>
          <cell r="E2100">
            <v>93.46</v>
          </cell>
        </row>
        <row r="2101">
          <cell r="A2101" t="str">
            <v>DR010270</v>
          </cell>
          <cell r="B2101" t="str">
            <v>DR55050133A</v>
          </cell>
          <cell r="C2101" t="str">
            <v>Canaleta para drenagem, com secao de (0,70x0,60)m, em blocos de concreto prensado de (10x20x40)cm, assentes com argamassa de cimento e areia, no traco 1:8, sendo o fundo em concreto armado, inclusive escavacao, reaterro e fornecimento de todos os materiai</v>
          </cell>
          <cell r="D2101" t="str">
            <v>m</v>
          </cell>
          <cell r="E2101">
            <v>98.48</v>
          </cell>
        </row>
        <row r="2102">
          <cell r="A2102" t="str">
            <v>DR002191</v>
          </cell>
          <cell r="B2102" t="str">
            <v>DR55050200/</v>
          </cell>
          <cell r="C2102" t="str">
            <v>Dreno ou Barbaca em tubo de PVC rigido, diametro de 2", inclusive fornecimento do tubo e material drenante.</v>
          </cell>
          <cell r="D2102" t="str">
            <v>m</v>
          </cell>
          <cell r="E2102">
            <v>21.99</v>
          </cell>
        </row>
        <row r="2103">
          <cell r="A2103" t="str">
            <v>DR000391</v>
          </cell>
          <cell r="B2103" t="str">
            <v>DR55050203/</v>
          </cell>
          <cell r="C2103" t="str">
            <v>Dreno em tubo de PVC rigido, diametro de 3", para viadutos, inclusive fornecimento do tubo, exclusive perfuracao e colagem.</v>
          </cell>
          <cell r="D2103" t="str">
            <v>m</v>
          </cell>
          <cell r="E2103">
            <v>7.92</v>
          </cell>
        </row>
        <row r="2104">
          <cell r="A2104" t="str">
            <v>DR000392</v>
          </cell>
          <cell r="B2104" t="str">
            <v>DR55050206/</v>
          </cell>
          <cell r="C2104" t="str">
            <v>Dreno em tubo de PVC rigido, diametro de 4", para viadutos, inclusive fornecimento do tubo, exclusive perfuracao e colagem.</v>
          </cell>
          <cell r="D2104" t="str">
            <v>m</v>
          </cell>
          <cell r="E2104">
            <v>11.91</v>
          </cell>
        </row>
        <row r="2105">
          <cell r="A2105" t="str">
            <v>DR002013</v>
          </cell>
          <cell r="B2105" t="str">
            <v>DR55050209/</v>
          </cell>
          <cell r="C2105" t="str">
            <v>Dreno ou Barbaca em tubo de PVC rigido, diametro de 4", inclusive fornecimento do tubo e material drenante.</v>
          </cell>
          <cell r="D2105" t="str">
            <v>m</v>
          </cell>
          <cell r="E2105">
            <v>57.03</v>
          </cell>
        </row>
        <row r="2106">
          <cell r="A2106" t="str">
            <v>DR002012</v>
          </cell>
          <cell r="B2106" t="str">
            <v>DR55050250/</v>
          </cell>
          <cell r="C2106" t="str">
            <v>Dreno profundo em tubo plastico perfurado, 2 1/2" de diametro, inclusive tela de nylon e fornecimento dos materiais; exclusive perfuracao do terreno.</v>
          </cell>
          <cell r="D2106" t="str">
            <v>m</v>
          </cell>
          <cell r="E2106">
            <v>8.51</v>
          </cell>
        </row>
        <row r="2107">
          <cell r="A2107" t="str">
            <v>DR000390</v>
          </cell>
          <cell r="B2107" t="str">
            <v>DR55050300/</v>
          </cell>
          <cell r="C2107" t="str">
            <v>Dreno de tubos de concreto, sem armadura, de 0,30m de diametro, perfurado ou nao, assentados em drenos de pedra britada, inclusive reaterro e exclusive escavacao.</v>
          </cell>
          <cell r="D2107" t="str">
            <v>m</v>
          </cell>
          <cell r="E2107">
            <v>28.67</v>
          </cell>
        </row>
        <row r="2108">
          <cell r="A2108" t="str">
            <v>DR002014</v>
          </cell>
          <cell r="B2108" t="str">
            <v>DR55050350/</v>
          </cell>
          <cell r="C2108" t="str">
            <v>Dreno vertical no paramento interno de muros de arrimo, executado em prismas de (0,25x0,25)m de secao, cheios de brita no 3, admitindo as Barbacas espacadas de 1,50m verticalmente e 2m horizontalmente, medindo-se o servico pela area do muro.</v>
          </cell>
          <cell r="D2108" t="str">
            <v>m2</v>
          </cell>
          <cell r="E2108">
            <v>3.23</v>
          </cell>
        </row>
        <row r="2109">
          <cell r="A2109" t="str">
            <v>DR005788</v>
          </cell>
          <cell r="B2109" t="str">
            <v>DR55050400/</v>
          </cell>
          <cell r="C2109" t="str">
            <v>Valeta drenante de 0,5m de largura e 0,7m de profundidade, preenchida ate 0,3m com pedra britada, incluindo reaterro.</v>
          </cell>
          <cell r="D2109" t="str">
            <v>m</v>
          </cell>
          <cell r="E2109">
            <v>24.5</v>
          </cell>
        </row>
        <row r="2110">
          <cell r="A2110" t="str">
            <v>DR000396</v>
          </cell>
          <cell r="B2110" t="str">
            <v>DR55050450/</v>
          </cell>
          <cell r="C2110" t="str">
            <v>Embasamento de tubulacao, feito com po-de-pedra.</v>
          </cell>
          <cell r="D2110" t="str">
            <v>m3</v>
          </cell>
          <cell r="E2110">
            <v>50.47</v>
          </cell>
        </row>
        <row r="2111">
          <cell r="A2111" t="str">
            <v>DR000393</v>
          </cell>
          <cell r="B2111" t="str">
            <v>DR55050500/</v>
          </cell>
          <cell r="C2111" t="str">
            <v>Enrocamento com  pedra-de-mao jogada, inclusive fornecimento desta.</v>
          </cell>
          <cell r="D2111" t="str">
            <v>m3</v>
          </cell>
          <cell r="E2111">
            <v>43.37</v>
          </cell>
        </row>
        <row r="2112">
          <cell r="A2112" t="str">
            <v>DR000394</v>
          </cell>
          <cell r="B2112" t="str">
            <v>DR55050503/</v>
          </cell>
          <cell r="C2112" t="str">
            <v>Enrocamento com  pedra-de-mao arrumada, inclusive fornecimento desta.</v>
          </cell>
          <cell r="D2112" t="str">
            <v>m3</v>
          </cell>
          <cell r="E2112">
            <v>53.05</v>
          </cell>
        </row>
        <row r="2113">
          <cell r="A2113" t="str">
            <v>DR017802</v>
          </cell>
          <cell r="B2113" t="str">
            <v>DR55050506A</v>
          </cell>
          <cell r="C2113" t="str">
            <v>Enrocamento com pedra ate 1000Kg, inclusive fornecimento, carga, descarga e colocacao com equipamentos pesados, exclusive transporte.</v>
          </cell>
          <cell r="D2113" t="str">
            <v>m3</v>
          </cell>
          <cell r="E2113">
            <v>75.48</v>
          </cell>
        </row>
        <row r="2114">
          <cell r="A2114" t="str">
            <v>DR017803</v>
          </cell>
          <cell r="B2114" t="str">
            <v>DR55050509A</v>
          </cell>
          <cell r="C2114" t="str">
            <v>Enrocamento com pedra ate 1000Kg a 3000Kg, inclusive fornecimento, carga, descarga e colocacao com equipamentos pesados, exclusive transporte.</v>
          </cell>
          <cell r="D2114" t="str">
            <v>m3</v>
          </cell>
          <cell r="E2114">
            <v>79.739999999999995</v>
          </cell>
        </row>
        <row r="2115">
          <cell r="A2115" t="str">
            <v>DR017804</v>
          </cell>
          <cell r="B2115" t="str">
            <v>DR55050512A</v>
          </cell>
          <cell r="C2115" t="str">
            <v>Enrocamento com pedra ate 4000Kg a 7000Kg, inclusive fornecimento, carga, descarga e colocacao com equipamentos pesados, exclusive transporte.</v>
          </cell>
          <cell r="D2115" t="str">
            <v>m3</v>
          </cell>
          <cell r="E2115">
            <v>74.94</v>
          </cell>
        </row>
        <row r="2116">
          <cell r="A2116" t="str">
            <v>DR005123</v>
          </cell>
          <cell r="B2116" t="str">
            <v>DR55050550/</v>
          </cell>
          <cell r="C2116" t="str">
            <v>Enrocamento sintetico utilizando sacos de argamassa coloidal, constituida de forma de polipropileno, inclusive mergulhador.</v>
          </cell>
          <cell r="D2116" t="str">
            <v>m3</v>
          </cell>
          <cell r="E2116" t="e">
            <v>#N/A</v>
          </cell>
        </row>
        <row r="2117">
          <cell r="A2117" t="str">
            <v>DR017774</v>
          </cell>
          <cell r="B2117" t="str">
            <v>DR55100100/</v>
          </cell>
          <cell r="C2117" t="str">
            <v>Bueiro circular, em chapa galvanizada com revestimento Epoxi, espessura de 2mm, diametro de 1,90m, recobrimento minimo de 0,40m e maximo de 7,90m.</v>
          </cell>
          <cell r="D2117" t="str">
            <v>m</v>
          </cell>
          <cell r="E2117">
            <v>1059.5999999999999</v>
          </cell>
        </row>
        <row r="2118">
          <cell r="A2118" t="str">
            <v>DR017773</v>
          </cell>
          <cell r="B2118" t="str">
            <v>DR55100150/</v>
          </cell>
          <cell r="C2118" t="str">
            <v>Bueiro circular, em chapa galvanizada com revestimento Epoxi, espessura de 2mm, diametro de 2,10m, recobrimento minimo de 0,50m e maximo de 7,10m.</v>
          </cell>
          <cell r="D2118" t="str">
            <v>m</v>
          </cell>
          <cell r="E2118">
            <v>1163.05</v>
          </cell>
        </row>
        <row r="2119">
          <cell r="A2119" t="str">
            <v>DR017775</v>
          </cell>
          <cell r="B2119" t="str">
            <v>DR55100200/</v>
          </cell>
          <cell r="C2119" t="str">
            <v>Bueiro circular, em chapa galvanizada com revestimento Epoxi, espessura de 2,7mm, diametro de 3,80m, recobrimento minimo de 0,60m e maximo de 10,50m.</v>
          </cell>
          <cell r="D2119" t="str">
            <v>m</v>
          </cell>
          <cell r="E2119">
            <v>3750.04</v>
          </cell>
        </row>
        <row r="2120">
          <cell r="A2120" t="str">
            <v>DR001556</v>
          </cell>
          <cell r="B2120" t="str">
            <v>DR55100250/</v>
          </cell>
          <cell r="C2120" t="str">
            <v>Fornecimento de chapas, parafusos, porcas, e ferramentas necessarias a montagem de  bueiro simples, multi-plate circular, tipo Armco ou similar, com 3,05m de diametro, sendo a chapa, revestida com Epoxi, com 2,65mm de espessura.</v>
          </cell>
          <cell r="D2120" t="str">
            <v>m</v>
          </cell>
          <cell r="E2120">
            <v>2919.2</v>
          </cell>
        </row>
        <row r="2121">
          <cell r="A2121" t="str">
            <v>DR017886</v>
          </cell>
          <cell r="B2121" t="str">
            <v>DR60050050/</v>
          </cell>
          <cell r="C2121" t="str">
            <v>Gabiao caixa, malha hexagonal de (8x10)cm, fio com 2,4mm de diametro, revestido de PVC rigido, inclusive materiais e montagem; exclusive fornecimento de pedra de mao.</v>
          </cell>
          <cell r="D2121" t="str">
            <v>m3</v>
          </cell>
          <cell r="E2121">
            <v>126.15</v>
          </cell>
        </row>
        <row r="2122">
          <cell r="A2122" t="str">
            <v>DR017885</v>
          </cell>
          <cell r="B2122" t="str">
            <v>DR60050053/</v>
          </cell>
          <cell r="C2122" t="str">
            <v>Gabiao caixa, malha hexagonal de (8x10)cm, fio com  2,4mm de diametro, revestido de PVC rigido, inclusive materias e montagem.</v>
          </cell>
          <cell r="D2122" t="str">
            <v>m3</v>
          </cell>
          <cell r="E2122">
            <v>162.91</v>
          </cell>
        </row>
        <row r="2123">
          <cell r="A2123" t="str">
            <v>DR017883</v>
          </cell>
          <cell r="B2123" t="str">
            <v>DR60050100/</v>
          </cell>
          <cell r="C2123" t="str">
            <v>Gabiao caixa, malha haxagonal de (8x10)cm, fio com 2,7mm de diametro, de aco galvanizado, inclusive materiais e montagem; exclusive fornecimento de pedra de mao.</v>
          </cell>
          <cell r="D2123" t="str">
            <v>m3</v>
          </cell>
          <cell r="E2123">
            <v>109.95</v>
          </cell>
        </row>
        <row r="2124">
          <cell r="A2124" t="str">
            <v>DR016829</v>
          </cell>
          <cell r="B2124" t="str">
            <v>DR60050103/</v>
          </cell>
          <cell r="C2124" t="str">
            <v>Gabiao caixa, em malha de (8x10)cm, com fio 2,7mm de diametro, em aco galvanizado.  Fornecimento e colocacao de todos os materiais.</v>
          </cell>
          <cell r="D2124" t="str">
            <v>m3</v>
          </cell>
          <cell r="E2124">
            <v>155.63</v>
          </cell>
        </row>
        <row r="2125">
          <cell r="A2125" t="str">
            <v>DR017884</v>
          </cell>
          <cell r="B2125" t="str">
            <v>DR60050106/</v>
          </cell>
          <cell r="C2125" t="str">
            <v>Gabiao caixa, malha haxagonal de (8x10)cm, fio com 2,7mm de diametro, de aco galvanizado, inclusive materiais e montagem.</v>
          </cell>
          <cell r="D2125" t="str">
            <v>m3</v>
          </cell>
          <cell r="E2125">
            <v>146.71</v>
          </cell>
        </row>
        <row r="2126">
          <cell r="A2126" t="str">
            <v>EQ017960</v>
          </cell>
          <cell r="B2126" t="str">
            <v>EQ15050500A</v>
          </cell>
          <cell r="C2126" t="str">
            <v>Retro-Escavadeira/carregadeira, capacidade da cacamba de 0,76 m3, com operador, material de operacao e manutencao, com as seguintes especificacoes minimas: motor diesel de 79CV.  Custo horario produtivo.</v>
          </cell>
          <cell r="D2126" t="str">
            <v>h</v>
          </cell>
          <cell r="E2126">
            <v>44.57</v>
          </cell>
        </row>
        <row r="2127">
          <cell r="A2127" t="str">
            <v>EQ017961</v>
          </cell>
          <cell r="B2127" t="str">
            <v>EQ15050503/</v>
          </cell>
          <cell r="C2127" t="str">
            <v>Retro-Escavadeira/carregadeira, capacidade da cacamba de 0,76 m3, com operador, material de operacao, com as seguintes especificacoes minimas: motor diesel de 79CV.  Custo horario improdutivo (motor funcionando).</v>
          </cell>
          <cell r="D2127" t="str">
            <v>h</v>
          </cell>
          <cell r="E2127">
            <v>24.21</v>
          </cell>
        </row>
        <row r="2128">
          <cell r="A2128" t="str">
            <v>EQ017962</v>
          </cell>
          <cell r="B2128" t="str">
            <v>EQ15050506/</v>
          </cell>
          <cell r="C2128" t="str">
            <v>Retro-Escavadeira/carregadeira, capacidade da cacamba de 0,76 m3, com operador, com as seguintes especificacoes minimas: motor diesel de 79CV.  Custo horario improdutivo (motor desligado).</v>
          </cell>
          <cell r="D2128" t="str">
            <v>h</v>
          </cell>
          <cell r="E2128">
            <v>17.239999999999998</v>
          </cell>
        </row>
        <row r="2129">
          <cell r="A2129" t="str">
            <v>EQ001304</v>
          </cell>
          <cell r="B2129" t="str">
            <v>EQ15050550/</v>
          </cell>
          <cell r="C2129" t="str">
            <v>Rompedor Pneumatico, peso de 32,6Kg, com material de manutencao, exclusive o operador, ponteiro e mangueira, com as seguintes especificacoes minimas: consumo de ar de 38,8l/s, frequencia de impactos 1110 impactos/min.  Custo horario produtivo.</v>
          </cell>
          <cell r="D2129" t="str">
            <v>h</v>
          </cell>
          <cell r="E2129" t="e">
            <v>#N/A</v>
          </cell>
        </row>
        <row r="2130">
          <cell r="A2130" t="str">
            <v>EQ001305</v>
          </cell>
          <cell r="B2130" t="str">
            <v>EQ15050556/</v>
          </cell>
          <cell r="C2130" t="str">
            <v>Rompedor Pneumatico, peso de 32,6Kg, exclusive o operador, ponteiro e mangueira, com as seguintes especificacoes minimas: consumo de ar de 38,8l/s, frequencia de impactos 1110 impactos/min.  Custo horario improdutivo (motor desligado).</v>
          </cell>
          <cell r="D2130" t="str">
            <v>h</v>
          </cell>
          <cell r="E2130" t="e">
            <v>#N/A</v>
          </cell>
        </row>
        <row r="2131">
          <cell r="A2131" t="str">
            <v>EQ017916</v>
          </cell>
          <cell r="B2131" t="str">
            <v>EQ15050562A</v>
          </cell>
          <cell r="C2131" t="str">
            <v>Rompedor hidraulico, peso operacional de 435kg, adaptavel a Retro-Escavadeira, com ponteiro e material de manutencao. Custo horario produtivo.</v>
          </cell>
          <cell r="D2131" t="str">
            <v>h</v>
          </cell>
          <cell r="E2131">
            <v>7.18</v>
          </cell>
        </row>
        <row r="2132">
          <cell r="A2132" t="str">
            <v>EQ017917</v>
          </cell>
          <cell r="B2132" t="str">
            <v>EQ15050574A</v>
          </cell>
          <cell r="C2132" t="str">
            <v>Rompedor hidraulico, peso operacional de 1440kg, adaptavel a Escavadeira Hidraulica, com ponteiro e material de manutencao. Custo horario produtivo.</v>
          </cell>
          <cell r="D2132" t="str">
            <v>h</v>
          </cell>
          <cell r="E2132">
            <v>18.8</v>
          </cell>
        </row>
        <row r="2133">
          <cell r="A2133" t="str">
            <v>EQ018037</v>
          </cell>
          <cell r="B2133" t="str">
            <v>EQ15050600A</v>
          </cell>
          <cell r="C2133" t="str">
            <v>Trator sobre esteiras, capacidade da lamina de 1,94m3, com operador, material de operacao e material de manutencao, com as seguintes especificacoes minimas: motor diesel de 91,8CV.  Custo horario produtivo.</v>
          </cell>
          <cell r="D2133" t="str">
            <v>h</v>
          </cell>
          <cell r="E2133">
            <v>62.05</v>
          </cell>
        </row>
        <row r="2134">
          <cell r="A2134" t="str">
            <v>EQ018038</v>
          </cell>
          <cell r="B2134" t="str">
            <v>EQ15050604/</v>
          </cell>
          <cell r="C2134" t="str">
            <v>Trator sobre esteiras, capacidade da  lamina de 1,94m3, com operador e material de operacao, com as seguintes especificacoes minimas: motor diesel de 91,8CV.  Custo horario improdutivo (motor funcionando).</v>
          </cell>
          <cell r="D2134" t="str">
            <v>h</v>
          </cell>
          <cell r="E2134">
            <v>32.67</v>
          </cell>
        </row>
        <row r="2135">
          <cell r="A2135" t="str">
            <v>EQ018039</v>
          </cell>
          <cell r="B2135" t="str">
            <v>EQ15050607/</v>
          </cell>
          <cell r="C2135" t="str">
            <v>Trator sobre esteiras, capacidade da  lamina de 1,94m3, com operador, com as seguintes especificacoes minimas: motor diesel de 91,8CV.  Custo horario improdutivo (motor desligado).</v>
          </cell>
          <cell r="D2135" t="str">
            <v>h</v>
          </cell>
          <cell r="E2135">
            <v>24.57</v>
          </cell>
        </row>
        <row r="2136">
          <cell r="A2136" t="str">
            <v>EQ017957</v>
          </cell>
          <cell r="B2136" t="str">
            <v>EQ15050612A</v>
          </cell>
          <cell r="C2136" t="str">
            <v>Trator sobre esteiras, capacidade de lamina reta de 3,07m3, com operador, material de operacao e material de manutencao, com as seguintes especificacoes minimas: motor diesel de 167,80CV.  Custo horario produtivo.</v>
          </cell>
          <cell r="D2136" t="str">
            <v>h</v>
          </cell>
          <cell r="E2136">
            <v>86.67</v>
          </cell>
        </row>
        <row r="2137">
          <cell r="A2137" t="str">
            <v>EQ017958</v>
          </cell>
          <cell r="B2137" t="str">
            <v>EQ15050615/</v>
          </cell>
          <cell r="C2137" t="str">
            <v>Trator sobre esteiras, capacidade de lamina reta de 3,07m3, com operador, material de operacao, com as seguintes especificacoes minimas: motor diesel de 167,80CV.  Custo horario improdutivo (motor funcionando).</v>
          </cell>
          <cell r="D2137" t="str">
            <v>h</v>
          </cell>
          <cell r="E2137">
            <v>43.51</v>
          </cell>
        </row>
        <row r="2138">
          <cell r="A2138" t="str">
            <v>EQ017959</v>
          </cell>
          <cell r="B2138" t="str">
            <v>EQ15050618/</v>
          </cell>
          <cell r="C2138" t="str">
            <v>Trator sobre esteiras, capacidade de lamina reta de 3,07m3, com operador, com as seguintes especificacoes minimas: motor diesel de 167,80CV.  Custo horario improdutivo (motor desligado).</v>
          </cell>
          <cell r="D2138" t="str">
            <v>h</v>
          </cell>
          <cell r="E2138">
            <v>29.56</v>
          </cell>
        </row>
        <row r="2139">
          <cell r="A2139" t="str">
            <v>EQ017986</v>
          </cell>
          <cell r="B2139" t="str">
            <v>EQ15050631A</v>
          </cell>
          <cell r="C2139" t="str">
            <v>Trator sobre esteiras D-8L, capacidade da lamina de 5000Kg, com operador, material de operacao e material de manutencao, com as seguintes especificacoes minimas: motor diesel de 335CV.  Custo horario produtivo.</v>
          </cell>
          <cell r="D2139" t="str">
            <v>h</v>
          </cell>
          <cell r="E2139">
            <v>231.88</v>
          </cell>
        </row>
        <row r="2140">
          <cell r="A2140" t="str">
            <v>EQ017987</v>
          </cell>
          <cell r="B2140" t="str">
            <v>EQ15050634/</v>
          </cell>
          <cell r="C2140" t="str">
            <v>Trator sobre esteiras D-8L, capacidade da lamina de 5000Kg, com operador e material de operacao, com as seguintes especificacoes minimas: motor diesel de 335CV.  Custo horario improdutivo (motor funcionando).</v>
          </cell>
          <cell r="D2140" t="str">
            <v>h</v>
          </cell>
          <cell r="E2140">
            <v>112.22</v>
          </cell>
        </row>
        <row r="2141">
          <cell r="A2141" t="str">
            <v>EQ017988</v>
          </cell>
          <cell r="B2141" t="str">
            <v>EQ15050637/</v>
          </cell>
          <cell r="C2141" t="str">
            <v>Trator sobre esteiras D-8L, capacidade da lamina de 5000Kg, com operador, com as seguintes especificacoes minimas: motor diesel de 335CV.  Custo horario improdutivo (motor desligado).</v>
          </cell>
          <cell r="D2141" t="str">
            <v>h</v>
          </cell>
          <cell r="E2141">
            <v>82.67</v>
          </cell>
        </row>
        <row r="2142">
          <cell r="A2142" t="str">
            <v>EQ017954</v>
          </cell>
          <cell r="B2142" t="str">
            <v>EQ15050650A</v>
          </cell>
          <cell r="C2142" t="str">
            <v>Trator de pneus, com operador, material de operacao e material de manutencao, com as seguintes especificacoes minimas: motor diesel de 65CV.  Custo horario produtivo.</v>
          </cell>
          <cell r="D2142" t="str">
            <v>h</v>
          </cell>
          <cell r="E2142">
            <v>26.72</v>
          </cell>
        </row>
        <row r="2143">
          <cell r="A2143" t="str">
            <v>EQ017955</v>
          </cell>
          <cell r="B2143" t="str">
            <v>EQ15050653/</v>
          </cell>
          <cell r="C2143" t="str">
            <v>Trator de pneus, com operador, material de operacao, com as seguintes especificacoes minimas: motor diesel de 65CV.  Custo horario improdutivo (motor funcionando).</v>
          </cell>
          <cell r="D2143" t="str">
            <v>h</v>
          </cell>
          <cell r="E2143">
            <v>15.59</v>
          </cell>
        </row>
        <row r="2144">
          <cell r="A2144" t="str">
            <v>EQ017956</v>
          </cell>
          <cell r="B2144" t="str">
            <v>EQ15050656/</v>
          </cell>
          <cell r="C2144" t="str">
            <v>Trator de pneus, com operador, com as seguintes especificacoes minimas: motor diesel de 65CV.  Custo horario improdutivo (motor desligado).</v>
          </cell>
          <cell r="D2144" t="str">
            <v>h</v>
          </cell>
          <cell r="E2144">
            <v>9.86</v>
          </cell>
        </row>
        <row r="2145">
          <cell r="A2145" t="str">
            <v>EQ015995</v>
          </cell>
          <cell r="B2145" t="str">
            <v>EQ15050700/</v>
          </cell>
          <cell r="C2145" t="str">
            <v>Vibro acabadora para asfalto, sobre esteiras, capacidade de producao de 400t/h, largura de pavimentacao de 3,05m a 4,75m, motor diesel de 98CV (96,04HP),  com operador e ajudante.  Aluguel improdutivo motor funcionando.</v>
          </cell>
          <cell r="D2145" t="str">
            <v>h</v>
          </cell>
          <cell r="E2145" t="e">
            <v>#N/A</v>
          </cell>
        </row>
        <row r="2146">
          <cell r="A2146" t="str">
            <v>EQ001529</v>
          </cell>
          <cell r="B2146" t="str">
            <v>EQ20050150A</v>
          </cell>
          <cell r="C2146" t="str">
            <v>Conjunto de Britagem, transportavel e desmontavel, com capacidade de 30m3/h de brita, compreendendo: britador, rebritador, silos, gerador e estrutura suporte, com operador.  Aluguel produtivo.</v>
          </cell>
          <cell r="D2146" t="str">
            <v>h</v>
          </cell>
          <cell r="E2146">
            <v>198.85</v>
          </cell>
        </row>
        <row r="2147">
          <cell r="A2147" t="str">
            <v>EQ001365</v>
          </cell>
          <cell r="B2147" t="str">
            <v>EQ20050200B</v>
          </cell>
          <cell r="C2147" t="str">
            <v>Compactador de pneus, auto-propulsor, motor diesel de 76HP, peso 5,5/20t com 7 pneus, com operador.  Aluguel produtivo.</v>
          </cell>
          <cell r="D2147" t="str">
            <v>h</v>
          </cell>
          <cell r="E2147">
            <v>48.75</v>
          </cell>
        </row>
        <row r="2148">
          <cell r="A2148" t="str">
            <v>EQ001366</v>
          </cell>
          <cell r="B2148" t="str">
            <v>EQ20050203A</v>
          </cell>
          <cell r="C2148" t="str">
            <v>Compactador de pneus, auto-propulsor, motor diesel de 76HP, peso 5,5/20t com 7 pneus, com operador.  Aluguel improdutivo motor funcionando.</v>
          </cell>
          <cell r="D2148" t="str">
            <v>h</v>
          </cell>
          <cell r="E2148">
            <v>25.54</v>
          </cell>
        </row>
        <row r="2149">
          <cell r="A2149" t="str">
            <v>EQ001367</v>
          </cell>
          <cell r="B2149" t="str">
            <v>EQ20050206A</v>
          </cell>
          <cell r="C2149" t="str">
            <v>Compactador de pneus, auto-propulsor, motor diesel de 76HP, peso 5,5/20t com 7 pneus, com operador.  Aluguel improdutivo motor parado.</v>
          </cell>
          <cell r="D2149" t="str">
            <v>h</v>
          </cell>
          <cell r="E2149">
            <v>15.55</v>
          </cell>
        </row>
        <row r="2150">
          <cell r="A2150" t="str">
            <v>EQ017993</v>
          </cell>
          <cell r="B2150" t="str">
            <v>EQ20050215A</v>
          </cell>
          <cell r="C2150" t="str">
            <v>Compactador Vibratorio, com tambor Pe-de-Carneiro, auto-propulsor, com operador, material de operacao e material de manutencao, com as seguintes especificacoes minimas: motor diesel de 76HP, largura de 1,85m, com 6t a 7t.  Custo horario produtivo.</v>
          </cell>
          <cell r="D2150" t="str">
            <v>h</v>
          </cell>
          <cell r="E2150">
            <v>37.85</v>
          </cell>
        </row>
        <row r="2151">
          <cell r="A2151" t="str">
            <v>EQ017994</v>
          </cell>
          <cell r="B2151" t="str">
            <v>EQ20050218/</v>
          </cell>
          <cell r="C2151" t="str">
            <v>Compactador Vibratorio, com tambor Pe-de-Carneiro, auto-propulsor, com operador e material de operacao, com as seguintes especificacoes minimas: motor diesel de 76HP, largura de 1,85m, com 6t a 7t.  Custo horario improdutivo (motor funcionando).</v>
          </cell>
          <cell r="D2151" t="str">
            <v>h</v>
          </cell>
          <cell r="E2151">
            <v>20.91</v>
          </cell>
        </row>
        <row r="2152">
          <cell r="A2152" t="str">
            <v>EQ017995</v>
          </cell>
          <cell r="B2152" t="str">
            <v>EQ20050221/</v>
          </cell>
          <cell r="C2152" t="str">
            <v>Compactador Vibratorio, com tambor Pe-de-Carneiro, auto-propulsor, com operador, com as seguintes especificacoes minimas: motor diesel de 76HP, largura de 1,85m, com 6t a 7t.  Custo horario improdutivo (motor desligado).</v>
          </cell>
          <cell r="D2152" t="str">
            <v>h</v>
          </cell>
          <cell r="E2152">
            <v>14.21</v>
          </cell>
        </row>
        <row r="2153">
          <cell r="A2153" t="str">
            <v>EQ001392</v>
          </cell>
          <cell r="B2153" t="str">
            <v>EQ20050250B</v>
          </cell>
          <cell r="C2153" t="str">
            <v>Distribuidor de Asfalto Cosmaq 5000-DB5,0 ou similar, sob pressao, motor a gasolina equipado com radiador industrial, com grade protetora, governador automatico, motor de arranque, alternador, filtro de ar, bateria, chave de ignicao e partida, manometro p</v>
          </cell>
          <cell r="D2153" t="str">
            <v>h</v>
          </cell>
          <cell r="E2153">
            <v>74.87</v>
          </cell>
        </row>
        <row r="2154">
          <cell r="A2154" t="str">
            <v>EQ001394</v>
          </cell>
          <cell r="B2154" t="str">
            <v>EQ20050256A</v>
          </cell>
          <cell r="C2154" t="str">
            <v>Distribuidor de Asfalto Cosmaq 5000-DB5,0 ou similar, sob pressao, motor a gasolina equipado com radiador industrial, com grade protetora, governador automatico, motor de arranque, alternador, filtro de ar, bateria, chave de ignicao e partida, manometro p</v>
          </cell>
          <cell r="D2154" t="str">
            <v>h</v>
          </cell>
          <cell r="E2154">
            <v>22.04</v>
          </cell>
        </row>
        <row r="2155">
          <cell r="A2155" t="str">
            <v>EQ001398</v>
          </cell>
          <cell r="B2155" t="str">
            <v>EQ20050300A</v>
          </cell>
          <cell r="C2155" t="str">
            <v>Espalhador de Agregados, rebocavel, capacidade rasa de 1,3m3, largura maxima de distribuicao de 3,66m, comprimento 4,10m, largura 1,30m, altura de 1m, 4 rodas com pneumaticos 6x9 (10 lonas), peso 860Kg, diametro do rolo 12,7cm (5"), sem operador.  Aluguel</v>
          </cell>
          <cell r="D2155" t="str">
            <v>h</v>
          </cell>
          <cell r="E2155">
            <v>1.53</v>
          </cell>
        </row>
        <row r="2156">
          <cell r="A2156" t="str">
            <v>EQ001399</v>
          </cell>
          <cell r="B2156" t="str">
            <v>EQ20050306/</v>
          </cell>
          <cell r="C2156" t="str">
            <v>Espalhador de Agregados, rebocavel, capacidade rasa de 1,3m3, largura maxima de distribuicao de 3,66m, comprimento 4,10m, largura 1,30m, altura de 1m, 4 rodas com pneumaticos 6x9 (10 lonas), peso 860Kg, diametro do rolo 12,7cm (5"), sem operador.  Aluguel</v>
          </cell>
          <cell r="D2156" t="str">
            <v>h</v>
          </cell>
          <cell r="E2156">
            <v>1.1499999999999999</v>
          </cell>
        </row>
        <row r="2157">
          <cell r="A2157" t="str">
            <v>EQ001384</v>
          </cell>
          <cell r="B2157" t="str">
            <v>EQ20050350A</v>
          </cell>
          <cell r="C2157" t="str">
            <v>Instalacao de aquecimento e armazenamento de asfalto, compreendendo 2 tanques de 30.000l (cada), intercambiador, aquecedor, acumulador de asfalto, retificador, tanque de oleo leve para 20.000l, sistema de tubulacao de asfalto e oleo termico, aquecedor acu</v>
          </cell>
          <cell r="D2157" t="str">
            <v>h</v>
          </cell>
          <cell r="E2157">
            <v>64</v>
          </cell>
        </row>
        <row r="2158">
          <cell r="A2158" t="str">
            <v>EQ001385</v>
          </cell>
          <cell r="B2158" t="str">
            <v>EQ20050356A</v>
          </cell>
          <cell r="C2158" t="str">
            <v>Instalacao de aquecimento e armazenamento de asfalto, compreendendo 2 tanques de 30.000l (cada), intercambiador, aquecedor, acumulador de asfalto, retificador, tanque de oleo leve para 20.000l, sistema de tubulacao de asfalto e oleo termico, aquecedor acu</v>
          </cell>
          <cell r="D2158" t="str">
            <v>h</v>
          </cell>
          <cell r="E2158">
            <v>34.43</v>
          </cell>
        </row>
        <row r="2159">
          <cell r="A2159" t="str">
            <v>EQ001406</v>
          </cell>
          <cell r="B2159" t="str">
            <v>EQ20050400B</v>
          </cell>
          <cell r="C2159" t="str">
            <v>Maquina de juntas (serra para concreto) motor a gasolina de 8,25CV partida manual, chassis reforcado, guarda protetora para acomodar serras de ate 14", serra para concreto  especialmente desenvolvida para aberturas de junta de dilatacao com 3600RPM, com o</v>
          </cell>
          <cell r="D2159" t="str">
            <v>h</v>
          </cell>
          <cell r="E2159">
            <v>13</v>
          </cell>
        </row>
        <row r="2160">
          <cell r="A2160" t="str">
            <v>EQ001407</v>
          </cell>
          <cell r="B2160" t="str">
            <v>EQ20050403A</v>
          </cell>
          <cell r="C2160" t="str">
            <v>Maquina de juntas (serra para concreto) motor a gasolina de 8,25CV partida manual, chassis reforcado, guarda protetora para acomodar serras de ate 14", serra para concreto  especialmente desenvolvida para aberturas de junta de dilatacao com 3600RPM, com o</v>
          </cell>
          <cell r="D2160" t="str">
            <v>h</v>
          </cell>
          <cell r="E2160">
            <v>9.4700000000000006</v>
          </cell>
        </row>
        <row r="2161">
          <cell r="A2161" t="str">
            <v>EQ001408</v>
          </cell>
          <cell r="B2161" t="str">
            <v>EQ20050406A</v>
          </cell>
          <cell r="C2161" t="str">
            <v>Maquina de juntas (serra para concreto) motor a gasolina de 8,25CV partida manual, chassis reforcado, guarda protetora para acomodar serras de ate 14", serra para concreto  especialmente desenvolvida para aberturas de junta de dilatacao com 3600RPM, com o</v>
          </cell>
          <cell r="D2161" t="str">
            <v>h</v>
          </cell>
          <cell r="E2161">
            <v>7.57</v>
          </cell>
        </row>
        <row r="2162">
          <cell r="A2162" t="str">
            <v>EQ003721</v>
          </cell>
          <cell r="B2162" t="str">
            <v>EQ20050450B</v>
          </cell>
          <cell r="C2162" t="str">
            <v>Rolo Compactador Tanden Vibratorio auto-propelido LR-95 Dynapac ou similar, motor diesel de 13CV, para reparo de pavimentacao, capacidade de 4t, com carreta transportadora, com operador.  Aluguel produtivo.</v>
          </cell>
          <cell r="D2162" t="str">
            <v>h</v>
          </cell>
          <cell r="E2162">
            <v>14.62</v>
          </cell>
        </row>
        <row r="2163">
          <cell r="A2163" t="str">
            <v>EQ003722</v>
          </cell>
          <cell r="B2163" t="str">
            <v>EQ20050453A</v>
          </cell>
          <cell r="C2163" t="str">
            <v>Rolo Compactador Tanden Vibratorio auto-propelido LR-95 Dynapac ou similar, motor diesel de 13CV, para reparo de pavimentacao, capacidade de 4t, com carreta transportadora, com operador.  Aluguel improdutivo motor funcionando.</v>
          </cell>
          <cell r="D2163" t="str">
            <v>h</v>
          </cell>
          <cell r="E2163">
            <v>11.22</v>
          </cell>
        </row>
        <row r="2164">
          <cell r="A2164" t="str">
            <v>EQ003723</v>
          </cell>
          <cell r="B2164" t="str">
            <v>EQ20050456A</v>
          </cell>
          <cell r="C2164" t="str">
            <v>Rolo Compactador Tanden Vibratorio auto-propelido LR-95 Dynapac ou similar, motor diesel de 13CV, para reparo de pavimentacao, capacidade de 4t, com carreta transportadora, com operador.  Aluguel improdutivo motor parado.</v>
          </cell>
          <cell r="D2164" t="str">
            <v>h</v>
          </cell>
          <cell r="E2164">
            <v>9.64</v>
          </cell>
        </row>
        <row r="2165">
          <cell r="A2165" t="str">
            <v>EQ017990</v>
          </cell>
          <cell r="B2165" t="str">
            <v>EQ20050462A</v>
          </cell>
          <cell r="C2165" t="str">
            <v>Rolo Compactador Tandem, com operador, material de operacao e material de manutencao, com as seguintes especificacoes minimas: motor diesel de 58,5CV,  de 5t a 10t.  Custo horario produtivo.</v>
          </cell>
          <cell r="D2165" t="str">
            <v>h</v>
          </cell>
          <cell r="E2165">
            <v>28.77</v>
          </cell>
        </row>
        <row r="2166">
          <cell r="A2166" t="str">
            <v>EQ017991</v>
          </cell>
          <cell r="B2166" t="str">
            <v>EQ20050465/</v>
          </cell>
          <cell r="C2166" t="str">
            <v>Rolo Compactador Tandem, com operador e material de operacao,  com as seguintes especificacoes minimas: motor diesel de 58,5CV,  de 5t a 10t.  Custo horario improdutivo (motor funcionando).</v>
          </cell>
          <cell r="D2166" t="str">
            <v>h</v>
          </cell>
          <cell r="E2166">
            <v>16.760000000000002</v>
          </cell>
        </row>
        <row r="2167">
          <cell r="A2167" t="str">
            <v>EQ017992</v>
          </cell>
          <cell r="B2167" t="str">
            <v>EQ20050468/</v>
          </cell>
          <cell r="C2167" t="str">
            <v>Rolo Compactador Tandem, com operador, com as seguintes especificacoes minimas: motor diesel de 58,5CV,  de 5t a 10t.  Custo horario improdutivo (motor desligado).</v>
          </cell>
          <cell r="D2167" t="str">
            <v>h</v>
          </cell>
          <cell r="E2167">
            <v>11.6</v>
          </cell>
        </row>
        <row r="2168">
          <cell r="A2168" t="str">
            <v>EQ017996</v>
          </cell>
          <cell r="B2168" t="str">
            <v>EQ20050471A</v>
          </cell>
          <cell r="C2168" t="str">
            <v>Compactador de pneus com sete rodas, com operador, material de operacao e material de manutencao, com as seguintes especificacoes minimas: motor diesel de 111HP, 23t.  Custo horario produtivo.</v>
          </cell>
          <cell r="D2168" t="str">
            <v>h</v>
          </cell>
          <cell r="E2168">
            <v>48.25</v>
          </cell>
        </row>
        <row r="2169">
          <cell r="A2169" t="str">
            <v>EQ017997</v>
          </cell>
          <cell r="B2169" t="str">
            <v>EQ20050474/</v>
          </cell>
          <cell r="C2169" t="str">
            <v>Compactador de pneus com sete rodas, com operador e material de operacao, com as seguintes especificacoes minimas: motor diesel de 111HP, 23t.  Custo horario improdutivo (motor funcionando).</v>
          </cell>
          <cell r="D2169" t="str">
            <v>h</v>
          </cell>
          <cell r="E2169">
            <v>25.34</v>
          </cell>
        </row>
        <row r="2170">
          <cell r="A2170" t="str">
            <v>EQ017998</v>
          </cell>
          <cell r="B2170" t="str">
            <v>EQ20050477/</v>
          </cell>
          <cell r="C2170" t="str">
            <v>Compactador de pneus com sete rodas, com operador, com as seguintes especificacoes minimas: motor diesel de 111HP, 23t.  Custo horario improdutivo (motor desligado).</v>
          </cell>
          <cell r="D2170" t="str">
            <v>h</v>
          </cell>
          <cell r="E2170">
            <v>15.55</v>
          </cell>
        </row>
        <row r="2171">
          <cell r="A2171" t="str">
            <v>EQ001373</v>
          </cell>
          <cell r="B2171" t="str">
            <v>EQ20050500/</v>
          </cell>
          <cell r="C2171" t="str">
            <v>Rolo Compactador Pe-de-Carneiro, rebocavel, com 2 tambores de 1,22m de comprimento, peso liquido sem lastro, 2,1t e maximo com lastro de areia, 6t, sem operador.  Aluguel produtivo.</v>
          </cell>
          <cell r="D2171" t="str">
            <v>h</v>
          </cell>
          <cell r="E2171">
            <v>1.96</v>
          </cell>
        </row>
        <row r="2172">
          <cell r="A2172" t="str">
            <v>EQ001374</v>
          </cell>
          <cell r="B2172" t="str">
            <v>EQ20050506/</v>
          </cell>
          <cell r="C2172" t="str">
            <v>Rolo Compactador Pe-de-Carneiro, rebocavel, com 2 tambores de 1,22m de comprimento, peso liquido sem lastro, 2,1t e maximo com lastro de areia, 6t, sem operador.  Aluguel improdutivo motor parado.</v>
          </cell>
          <cell r="D2172" t="str">
            <v>h</v>
          </cell>
          <cell r="E2172">
            <v>1.22</v>
          </cell>
        </row>
        <row r="2173">
          <cell r="A2173" t="str">
            <v>EQ001362</v>
          </cell>
          <cell r="B2173" t="str">
            <v>EQ20050550B</v>
          </cell>
          <cell r="C2173" t="str">
            <v>Rolo Vibratorio Liso, de 7t, auto-propulsor, motor diesel de 76,5HP, largura total de 2,015m, com operador.  Aluguel produtivo.</v>
          </cell>
          <cell r="D2173" t="str">
            <v>h</v>
          </cell>
          <cell r="E2173">
            <v>36.04</v>
          </cell>
        </row>
        <row r="2174">
          <cell r="A2174" t="str">
            <v>EQ001363</v>
          </cell>
          <cell r="B2174" t="str">
            <v>EQ20050553A</v>
          </cell>
          <cell r="C2174" t="str">
            <v>Rolo Vibratorio Liso, de 7t, auto-propulsor, motor diesel de 76,5HP, largura total de 2,015m, com operador.  Aluguel improdutivo motor funcionando.</v>
          </cell>
          <cell r="D2174" t="str">
            <v>h</v>
          </cell>
          <cell r="E2174">
            <v>20</v>
          </cell>
        </row>
        <row r="2175">
          <cell r="A2175" t="str">
            <v>EQ001364</v>
          </cell>
          <cell r="B2175" t="str">
            <v>EQ20050556A</v>
          </cell>
          <cell r="C2175" t="str">
            <v>Rolo Vibratorio Liso, de 7t, auto-propulsor, motor diesel de 76,5HP, largura total de 2,015m, com operador.  Aluguel improdutivo motor parado.</v>
          </cell>
          <cell r="D2175" t="str">
            <v>h</v>
          </cell>
          <cell r="E2175">
            <v>13.25</v>
          </cell>
        </row>
        <row r="2176">
          <cell r="A2176" t="str">
            <v>EQ001368</v>
          </cell>
          <cell r="B2176" t="str">
            <v>EQ20050600B</v>
          </cell>
          <cell r="C2176" t="str">
            <v>Rolo Compactador Vibratorio, auto-propelido para reparo de pavimentacao, motor diesel de 28HP, com operador.  Aluguel produtivo.</v>
          </cell>
          <cell r="D2176" t="str">
            <v>h</v>
          </cell>
          <cell r="E2176">
            <v>27.74</v>
          </cell>
        </row>
        <row r="2177">
          <cell r="A2177" t="str">
            <v>EQ001369</v>
          </cell>
          <cell r="B2177" t="str">
            <v>EQ20050603A</v>
          </cell>
          <cell r="C2177" t="str">
            <v>Rolo Compactador Vibratorio, auto-propelido para reparo de pavimentacao, motor diesel de 28HP, com operador.  Aluguel improdutivo motor funcionando.</v>
          </cell>
          <cell r="D2177" t="str">
            <v>h</v>
          </cell>
          <cell r="E2177">
            <v>16.920000000000002</v>
          </cell>
        </row>
        <row r="2178">
          <cell r="A2178" t="str">
            <v>EQ001370</v>
          </cell>
          <cell r="B2178" t="str">
            <v>EQ20050606A</v>
          </cell>
          <cell r="C2178" t="str">
            <v>Rolo Compactador Vibratorio, auto-propelido para reparo de pavimentacao, motor diesel de 28HP, com operador.  Aluguel improdutivo motor parado.</v>
          </cell>
          <cell r="D2178" t="str">
            <v>h</v>
          </cell>
          <cell r="E2178">
            <v>14.45</v>
          </cell>
        </row>
        <row r="2179">
          <cell r="A2179" t="str">
            <v>EQ001411</v>
          </cell>
          <cell r="B2179" t="str">
            <v>EQ20050700A</v>
          </cell>
          <cell r="C2179" t="str">
            <v>Soquete Vibratorio de 78Kg, com motor a gasolina de 2,5CV, sem operador.  Aluguel produtivo.</v>
          </cell>
          <cell r="D2179" t="str">
            <v>h</v>
          </cell>
          <cell r="E2179">
            <v>3.76</v>
          </cell>
        </row>
        <row r="2180">
          <cell r="A2180" t="str">
            <v>EQ001412</v>
          </cell>
          <cell r="B2180" t="str">
            <v>EQ20050706/</v>
          </cell>
          <cell r="C2180" t="str">
            <v>Soquete Vibratorio de 78Kg, com motor a gasolina de 2,5CV, sem operador.  Aluguel improdutivo motor parado.</v>
          </cell>
          <cell r="D2180" t="str">
            <v>h</v>
          </cell>
          <cell r="E2180">
            <v>1.81</v>
          </cell>
        </row>
        <row r="2181">
          <cell r="A2181" t="str">
            <v>EQ008892</v>
          </cell>
          <cell r="B2181" t="str">
            <v>EQ20050750/</v>
          </cell>
          <cell r="C2181" t="str">
            <v>Usina para producao de mistura asfatica a frio (PMF), com capacidade para 30 a 40t/h, de funcionamento volumetrico, compreendendo alimentador-dosador de agregados (silos), para 3 materiais diferentes, 5 correias transportadoras, misturador com tremonha de</v>
          </cell>
          <cell r="D2181" t="str">
            <v>h</v>
          </cell>
          <cell r="E2181">
            <v>90.27</v>
          </cell>
        </row>
        <row r="2182">
          <cell r="A2182" t="str">
            <v>EQ008893</v>
          </cell>
          <cell r="B2182" t="str">
            <v>EQ20050756/</v>
          </cell>
          <cell r="C2182" t="str">
            <v>Usina para producao de mistura asfatica a frio (PMF), com capacidade para 30 a 40t/h, de funcionamento volumetrico, compreendendo alimentador-dosador de agregados (silos), para 3 materiais diferentes, 5 correias transportadoras, misturador com tremonha de</v>
          </cell>
          <cell r="D2182" t="str">
            <v>h</v>
          </cell>
          <cell r="E2182">
            <v>64.44</v>
          </cell>
        </row>
        <row r="2183">
          <cell r="A2183" t="str">
            <v>EQ001378</v>
          </cell>
          <cell r="B2183" t="str">
            <v>EQ20050762A</v>
          </cell>
          <cell r="C2183" t="str">
            <v>Usina para mistura betuminosa alta classe a quente, com  capacidade de 100t/h, compreendendo unidade de alimentacao e dosagem de frios, secador, peneira dosadora, alimentador de finos, misturador, instalacao de armazenagem e aquecimento de asfalto e grupo</v>
          </cell>
          <cell r="D2183" t="str">
            <v>h</v>
          </cell>
          <cell r="E2183">
            <v>810.7</v>
          </cell>
        </row>
        <row r="2184">
          <cell r="A2184" t="str">
            <v>EQ001379</v>
          </cell>
          <cell r="B2184" t="str">
            <v>EQ20050772/</v>
          </cell>
          <cell r="C2184" t="str">
            <v xml:space="preserve">Usina para mistura betuminosa alta classe a quente, com  capacidade de 60t/h a 90t/h, compreendendo unidade de alimentacao e dosagem de frios, secador, peneira dosadora, alimentador de finos, misturador, instalacao de armazenagem e aquecimento de asfalto </v>
          </cell>
          <cell r="D2184" t="str">
            <v>h</v>
          </cell>
          <cell r="E2184" t="e">
            <v>#N/A</v>
          </cell>
        </row>
        <row r="2185">
          <cell r="A2185" t="str">
            <v>EQ001380</v>
          </cell>
          <cell r="B2185" t="str">
            <v>EQ20050775/</v>
          </cell>
          <cell r="C2185" t="str">
            <v xml:space="preserve">Usina para mistura betuminosa alta classe a quente, com  capacidade de100t/h, compreendendo unidade de alimentacao e dosagem de frios, secador, peneira dosadora, alimentador de finos, misturador, instalacao de armazenagem e aquecimento de asfalto e grupo </v>
          </cell>
          <cell r="D2185" t="str">
            <v>h</v>
          </cell>
          <cell r="E2185">
            <v>96.78</v>
          </cell>
        </row>
        <row r="2186">
          <cell r="A2186" t="str">
            <v>EQ001375</v>
          </cell>
          <cell r="B2186" t="str">
            <v>EQ20050781/</v>
          </cell>
          <cell r="C2186" t="str">
            <v>Usina pre-misturadora de solos para estabilizacao de bases, com capacidade de 350/600t/h, compreendendo: alimentador-dosador, dosador duplo de correias, dosador triplo de mesa vai e vem, dosador triplo de correias, dosa do tipo de calhas vibratorias, dosa</v>
          </cell>
          <cell r="D2186" t="str">
            <v>h</v>
          </cell>
          <cell r="E2186" t="e">
            <v>#N/A</v>
          </cell>
        </row>
        <row r="2187">
          <cell r="A2187" t="str">
            <v>EQ004528</v>
          </cell>
          <cell r="B2187" t="str">
            <v>EQ50050100/</v>
          </cell>
          <cell r="C2187" t="str">
            <v>Maquina de demarcacao de faixas com fusor aplicador e fusor derretedor para uso rodoviario e urbano.  Aluguel produtivo.</v>
          </cell>
          <cell r="D2187" t="str">
            <v>h</v>
          </cell>
          <cell r="E2187">
            <v>95.9</v>
          </cell>
        </row>
        <row r="2188">
          <cell r="A2188" t="str">
            <v>EQ009103</v>
          </cell>
          <cell r="B2188" t="str">
            <v>EQ50050150/</v>
          </cell>
          <cell r="C2188" t="str">
            <v>Maquina de demarcacao com fusor para aplicacao de massa termoplastica por extrusao, com caminhao.  Aluguel produtivo.</v>
          </cell>
          <cell r="D2188" t="str">
            <v>h</v>
          </cell>
          <cell r="E2188">
            <v>63.63</v>
          </cell>
        </row>
        <row r="2189">
          <cell r="A2189" t="str">
            <v>EQ007678</v>
          </cell>
          <cell r="B2189" t="str">
            <v>EQ55050100/</v>
          </cell>
          <cell r="C2189" t="str">
            <v>Locacao mensal de sistema automatizado de pesagem portatil com balancas dinamicas completo, inclusive manutencao.</v>
          </cell>
          <cell r="D2189" t="str">
            <v>un.mes</v>
          </cell>
          <cell r="E2189">
            <v>25071</v>
          </cell>
        </row>
        <row r="2190">
          <cell r="A2190" t="str">
            <v>EQ001534</v>
          </cell>
          <cell r="B2190" t="str">
            <v>EQ60050050/</v>
          </cell>
          <cell r="C2190" t="str">
            <v>Talha Guincho manual com capacidade de icamento de 1500Kg e de tracao de 1800Kg, peso de talha de 10Kg, composta de cabo de aco com curso ilimitado, alavanca, gancho e carretel, sem operador.  Aluguel produtivo.</v>
          </cell>
          <cell r="D2190" t="str">
            <v>h</v>
          </cell>
          <cell r="E2190">
            <v>0.05</v>
          </cell>
        </row>
        <row r="2191">
          <cell r="A2191" t="str">
            <v>EQ001535</v>
          </cell>
          <cell r="B2191" t="str">
            <v>EQ60050056/</v>
          </cell>
          <cell r="C2191" t="str">
            <v>Talha Guincho manual com capacidade de icamento de 1500Kg e de tracao de 1800Kg, peso de talha de 10Kg, composta de cabo de aco com curso ilimitado, alavanca, gancho e carretel, sem operador.  Aluguel improdutivo motor parado.</v>
          </cell>
          <cell r="D2191" t="str">
            <v>h</v>
          </cell>
          <cell r="E2191">
            <v>0.37</v>
          </cell>
        </row>
        <row r="2192">
          <cell r="A2192" t="str">
            <v>EQ001536</v>
          </cell>
          <cell r="B2192" t="str">
            <v>EQ60050100/</v>
          </cell>
          <cell r="C2192" t="str">
            <v>Talha Guincho manual com capacidade de icamento de 4000Kg e de tracao de 5000Kg, peso de talha de 30Kg, composta de cabo de aco com curso ilimitado, alavancas de avanco e de marcha-a-re providas de pinos de retencao, comprimento de alavanca telescopica de</v>
          </cell>
          <cell r="D2192" t="str">
            <v>h</v>
          </cell>
          <cell r="E2192">
            <v>0.14000000000000001</v>
          </cell>
        </row>
        <row r="2193">
          <cell r="A2193" t="str">
            <v>EQ001537</v>
          </cell>
          <cell r="B2193" t="str">
            <v>EQ60050106/</v>
          </cell>
          <cell r="C2193" t="str">
            <v>Talha Guincho manual com capacidade de icamento de 4000Kg e de tracao de 5000Kg, peso de talha de 30Kg, composta de cabo de aco com curso ilimitado, alavancas de avanco e de marcha-a-re providas de pinos de retencao, comprimento de alavanca telescopica de</v>
          </cell>
          <cell r="D2193" t="str">
            <v>h</v>
          </cell>
          <cell r="E2193">
            <v>1</v>
          </cell>
        </row>
        <row r="2194">
          <cell r="A2194" t="str">
            <v>EQ001538</v>
          </cell>
          <cell r="B2194" t="str">
            <v>EQ60100100A</v>
          </cell>
          <cell r="C2194" t="str">
            <v>Bancada de serra, completa, com chave liga/desliga, regulagem de corte horizontal/vertical, coifa de protecao regulavel, motor de serra Weg ou similar, 5CV, II polos, 220/380V, 60Hz, IP54, Isolamento "B", sem lamina.  Aluguel produtivo.</v>
          </cell>
          <cell r="D2194" t="str">
            <v>h</v>
          </cell>
          <cell r="E2194">
            <v>1.43</v>
          </cell>
        </row>
        <row r="2195">
          <cell r="A2195" t="str">
            <v>EQ001539</v>
          </cell>
          <cell r="B2195" t="str">
            <v>EQ60100103/</v>
          </cell>
          <cell r="C2195" t="str">
            <v>Bancada de serra, completa, com chave liga/desliga, regulagem de corte horizontal/vertical, coifa de protecao regulavel, motor de serra Weg ou similar, 5CV, II polos, 220/380V, 60Hz, IP54, Isolamento "B", sem lamina.  Aluguel improdutivo motor funcionando</v>
          </cell>
          <cell r="D2195" t="str">
            <v>h</v>
          </cell>
          <cell r="E2195">
            <v>0.35</v>
          </cell>
        </row>
        <row r="2196">
          <cell r="A2196" t="str">
            <v>EQ001540</v>
          </cell>
          <cell r="B2196" t="str">
            <v>EQ60100106/</v>
          </cell>
          <cell r="C2196" t="str">
            <v>Bancada de serra, completa, com chave liga/desliga, regulagem de corte horizontal/vertical, coifa de protecao regulavel, motor de serra Weg ou similar, 5CV, II polos, 220/380V, 60Hz, IP54, Isolamento "B", sem lamina.  Aluguel improdutivo motor parado.</v>
          </cell>
          <cell r="D2196" t="str">
            <v>h</v>
          </cell>
          <cell r="E2196">
            <v>0.05</v>
          </cell>
        </row>
        <row r="2197">
          <cell r="A2197" t="str">
            <v>EQ007885</v>
          </cell>
          <cell r="B2197" t="str">
            <v>EQ60100200A</v>
          </cell>
          <cell r="C2197" t="str">
            <v>Moto Serra Stihl modelo MS051-43Kw, sabre de 63cm, de alta potencia, sem operador.  Aluguel produtivo.</v>
          </cell>
          <cell r="D2197" t="str">
            <v>h</v>
          </cell>
          <cell r="E2197">
            <v>1.45</v>
          </cell>
        </row>
        <row r="2198">
          <cell r="A2198" t="str">
            <v>EQ007886</v>
          </cell>
          <cell r="B2198" t="str">
            <v>EQ60100206/</v>
          </cell>
          <cell r="C2198" t="str">
            <v>Moto Serra Stihl modelo MS051-43Kw, sabre de 63cm, de alta potencia, sem operador.  Aluguel improdutivo motor parado.</v>
          </cell>
          <cell r="D2198" t="str">
            <v>h</v>
          </cell>
          <cell r="E2198">
            <v>0.54</v>
          </cell>
        </row>
        <row r="2199">
          <cell r="A2199" t="str">
            <v>EQ009612</v>
          </cell>
          <cell r="B2199" t="str">
            <v>EQ60990100/</v>
          </cell>
          <cell r="C2199" t="str">
            <v>Corrente galvanizada com diametro do arame de 3/16", inclusive acessorios, destinada a sustentacao de bombas submersiveis ate 60Kg.  Fornecimento.</v>
          </cell>
          <cell r="D2199" t="str">
            <v>m</v>
          </cell>
          <cell r="E2199">
            <v>7.09</v>
          </cell>
        </row>
        <row r="2200">
          <cell r="A2200" t="str">
            <v>EQ010646</v>
          </cell>
          <cell r="B2200" t="str">
            <v>EQ60990200/</v>
          </cell>
          <cell r="C2200" t="str">
            <v>Equipamento movel com circuito fechado de televisao para inspecao em galerias de aguas pluviais e esgotos sanitarios.  Fornecimento.</v>
          </cell>
          <cell r="D2200" t="str">
            <v>h</v>
          </cell>
          <cell r="E2200">
            <v>56.5</v>
          </cell>
        </row>
        <row r="2201">
          <cell r="A2201" t="str">
            <v>EQ005803</v>
          </cell>
          <cell r="B2201" t="str">
            <v>EQ60990300A</v>
          </cell>
          <cell r="C2201" t="str">
            <v>Rocadeira costal motorizada para preparo de terreno, sem operador.  Aluguel produtivo.</v>
          </cell>
          <cell r="D2201" t="str">
            <v>h</v>
          </cell>
          <cell r="E2201">
            <v>1.31</v>
          </cell>
        </row>
        <row r="2202">
          <cell r="A2202" t="str">
            <v>EQ005802</v>
          </cell>
          <cell r="B2202" t="str">
            <v>EQ60990306/</v>
          </cell>
          <cell r="C2202" t="str">
            <v>Rocadeira costal motorizada para preparo de terreno, sem operador.  Aluguel improdutivo com motor parado.</v>
          </cell>
          <cell r="D2202" t="str">
            <v>h</v>
          </cell>
          <cell r="E2202">
            <v>0.66</v>
          </cell>
        </row>
        <row r="2203">
          <cell r="A2203" t="str">
            <v>EQ001541</v>
          </cell>
          <cell r="B2203" t="str">
            <v>EQ60990500/</v>
          </cell>
          <cell r="C2203" t="str">
            <v>Teodolito Wild ou similar, modelo T-1.  Aluguel produtivo.</v>
          </cell>
          <cell r="D2203" t="str">
            <v>h</v>
          </cell>
          <cell r="E2203">
            <v>1.06</v>
          </cell>
        </row>
        <row r="2204">
          <cell r="A2204" t="str">
            <v>EQ010559</v>
          </cell>
          <cell r="B2204" t="str">
            <v>EQ65050050/</v>
          </cell>
          <cell r="C2204" t="str">
            <v>Licenciamento de Veiculo de passeio, 2 portas, 5 passageiros, marca Volkswagem, tipo popular, modelo Gol ou similar, motor 1.0 a gasolina de 69CV (67.6HP),  sem motorista, inclusive combustivel, seguro obrigatorio, lubrificacao, licenciamento, manutencao,</v>
          </cell>
          <cell r="D2204" t="str">
            <v>un</v>
          </cell>
          <cell r="E2204">
            <v>18172.5</v>
          </cell>
        </row>
        <row r="2205">
          <cell r="A2205" t="str">
            <v>EQ010591</v>
          </cell>
          <cell r="B2205" t="str">
            <v>EQ65050100/</v>
          </cell>
          <cell r="C2205" t="str">
            <v>Licenciamento de Caminhoneta, Kombi Volkswagen ou similar, motor a gasolina de 53CV, capacidade de 9 passageiros ou 1t, com motorista.</v>
          </cell>
          <cell r="D2205" t="str">
            <v>un</v>
          </cell>
          <cell r="E2205">
            <v>28772.5</v>
          </cell>
        </row>
        <row r="2206">
          <cell r="A2206" t="str">
            <v>EQ013171</v>
          </cell>
          <cell r="B2206" t="str">
            <v>EQ65050106/</v>
          </cell>
          <cell r="C2206" t="str">
            <v>Licenciamento de Veiculo de passeio, 4 portas, 5 passageiros, marca Volkswagem, tipo popular, modelo Gol ou similar, motor 1.0 a gasolina de 69CV (67,6HP),  com ar condicionado e direcao hidraulica, sem motorista, inclusive combustivel, seguro obrigatorio</v>
          </cell>
          <cell r="D2206" t="str">
            <v>un</v>
          </cell>
          <cell r="E2206">
            <v>25975</v>
          </cell>
        </row>
        <row r="2207">
          <cell r="A2207" t="str">
            <v>EQ013173</v>
          </cell>
          <cell r="B2207" t="str">
            <v>EQ65050109/</v>
          </cell>
          <cell r="C2207" t="str">
            <v>Licenciamento de Caminhonete (Pick-up), cabine dupla e cacamba, 4 portas, 5 passageiros, marca Ford, tipo luxo, modelo Ranger XL ou similar, motor 2.5 a diesel de 115CV (112,7HP),  com ar condicionado e direcao hidraulica, sem motorista, inclusive combust</v>
          </cell>
          <cell r="D2207" t="str">
            <v>un</v>
          </cell>
          <cell r="E2207">
            <v>67400</v>
          </cell>
        </row>
        <row r="2208">
          <cell r="A2208" t="str">
            <v>EQ013175</v>
          </cell>
          <cell r="B2208" t="str">
            <v>EQ65050112/</v>
          </cell>
          <cell r="C2208" t="str">
            <v>Licenciamento de Caminhonete (Pick-up), cabine dupla e cacamba, 4 portas, 5 passageiros, marca Ford, tipo luxo, modelo Ranger XL ou similar, motor 2.5 a diesel de 115CV (112,7HP),  com ar condicionado e direcao hidraulica, com motorista, inclusive combust</v>
          </cell>
          <cell r="D2208" t="str">
            <v>un</v>
          </cell>
          <cell r="E2208">
            <v>67400</v>
          </cell>
        </row>
        <row r="2209">
          <cell r="A2209" t="str">
            <v>EQ016818</v>
          </cell>
          <cell r="B2209" t="str">
            <v>EQ65050150/</v>
          </cell>
          <cell r="C2209" t="str">
            <v>Licenciamento de caminhao Ford, modelo F-4000, sem carroceria.</v>
          </cell>
          <cell r="D2209" t="str">
            <v>un</v>
          </cell>
          <cell r="E2209">
            <v>59237.31</v>
          </cell>
        </row>
        <row r="2210">
          <cell r="A2210" t="str">
            <v>EQ010587</v>
          </cell>
          <cell r="B2210" t="str">
            <v>EQ65050153/</v>
          </cell>
          <cell r="C2210" t="str">
            <v>Licenciamento de Caminhao com Carroceria Fixa, Ford F-4000 ou similar, com capacidade para 3,5t, motor diesel de 85CV.</v>
          </cell>
          <cell r="D2210" t="str">
            <v>un</v>
          </cell>
          <cell r="E2210">
            <v>61904.18</v>
          </cell>
        </row>
        <row r="2211">
          <cell r="A2211" t="str">
            <v>EQ016825</v>
          </cell>
          <cell r="B2211" t="str">
            <v>EQ65050200/</v>
          </cell>
          <cell r="C2211" t="str">
            <v>Licenciamento de caminhao Ford, modelo F-12000, sem carroceria.</v>
          </cell>
          <cell r="D2211" t="str">
            <v>un</v>
          </cell>
          <cell r="E2211">
            <v>72413.25</v>
          </cell>
        </row>
        <row r="2212">
          <cell r="A2212" t="str">
            <v>EQ010581</v>
          </cell>
          <cell r="B2212" t="str">
            <v>EQ65050203/</v>
          </cell>
          <cell r="C2212" t="str">
            <v>Licenciamento de Caminhao Basculante, Ford F-12000 ou similar, com capacidade de 5m3, motor diesel de 162CV.</v>
          </cell>
          <cell r="D2212" t="str">
            <v>un</v>
          </cell>
          <cell r="E2212">
            <v>82791.350000000006</v>
          </cell>
        </row>
        <row r="2213">
          <cell r="A2213" t="str">
            <v>EQ016831</v>
          </cell>
          <cell r="B2213" t="str">
            <v>EQ65050250/</v>
          </cell>
          <cell r="C2213" t="str">
            <v>Licenciamento de caminhao Ford, modelo F-14000, sem carroceria.</v>
          </cell>
          <cell r="D2213" t="str">
            <v>un</v>
          </cell>
          <cell r="E2213">
            <v>90247.75</v>
          </cell>
        </row>
        <row r="2214">
          <cell r="A2214" t="str">
            <v>EQ010584</v>
          </cell>
          <cell r="B2214" t="str">
            <v>EQ65050253/</v>
          </cell>
          <cell r="C2214" t="str">
            <v>Licenciamento de Caminhao Basculante, Ford F-14000 ou similar, com capacidade de 7m3, motor diesel de 208CV.</v>
          </cell>
          <cell r="D2214" t="str">
            <v>un</v>
          </cell>
          <cell r="E2214">
            <v>101998.29</v>
          </cell>
        </row>
        <row r="2215">
          <cell r="A2215" t="str">
            <v>EQ017694</v>
          </cell>
          <cell r="B2215" t="str">
            <v>EQ65050300/</v>
          </cell>
          <cell r="C2215" t="str">
            <v>Licenciamento de Caminhao com carroceria Bau, Ford F-350 ou similar, com capacidade de 3,5t, motor diesel de 141CV.</v>
          </cell>
          <cell r="D2215" t="str">
            <v>un</v>
          </cell>
          <cell r="E2215">
            <v>63616.25</v>
          </cell>
        </row>
        <row r="2216">
          <cell r="A2216" t="str">
            <v>EQ016822</v>
          </cell>
          <cell r="B2216" t="str">
            <v>EQ65050350/</v>
          </cell>
          <cell r="C2216" t="str">
            <v>Licenciamento de caminhao Scania, modelo T-124 GA 4x2 NZ 360CV, sem carroceria.</v>
          </cell>
          <cell r="D2216" t="str">
            <v>un</v>
          </cell>
          <cell r="E2216">
            <v>247538</v>
          </cell>
        </row>
        <row r="2217">
          <cell r="A2217" t="str">
            <v>EQ010560</v>
          </cell>
          <cell r="B2217" t="str">
            <v>EQ65100050/</v>
          </cell>
          <cell r="C2217" t="str">
            <v>Oficina, pecas e manutencao de Veiculo de passeio, 2 portas, 5 passageiros, marca Volkswagem, tipo popular, modelo Gol ou similar, motor 1.0 a gasolina de 69CV (67.6HP),  sem motorista, inclusive combustivel, seguro obrigatorio, lubrificacao, licenciament</v>
          </cell>
          <cell r="D2217" t="str">
            <v>un</v>
          </cell>
          <cell r="E2217">
            <v>18172.5</v>
          </cell>
        </row>
        <row r="2218">
          <cell r="A2218" t="str">
            <v>EQ013172</v>
          </cell>
          <cell r="B2218" t="str">
            <v>EQ65100053/</v>
          </cell>
          <cell r="C2218" t="str">
            <v>Oficina, pecas e manutencao de Veiculo de passeio, 4 portas, 5 passageiros, marca Volkswagem, tipo popular, modelo Gol ou similar, motor 1.0 a gasolina de 69CV (67,6HP),  com ar condicionado e direcao hidraulica, sem motorista, inclusive combustivel, segu</v>
          </cell>
          <cell r="D2218" t="str">
            <v>un</v>
          </cell>
          <cell r="E2218">
            <v>25975</v>
          </cell>
        </row>
        <row r="2219">
          <cell r="A2219" t="str">
            <v>EQ010592</v>
          </cell>
          <cell r="B2219" t="str">
            <v>EQ65100100/</v>
          </cell>
          <cell r="C2219" t="str">
            <v>Oficina, pecas e manutencao de Caminhoneta, Kombi Volkswagen ou similar, motor a gasolina de 53CV, capacidade de 9 passageiros ou 1t, com motorista.</v>
          </cell>
          <cell r="D2219" t="str">
            <v>un</v>
          </cell>
          <cell r="E2219">
            <v>28772.5</v>
          </cell>
        </row>
        <row r="2220">
          <cell r="A2220" t="str">
            <v>EQ013174</v>
          </cell>
          <cell r="B2220" t="str">
            <v>EQ65100150/</v>
          </cell>
          <cell r="C2220" t="str">
            <v>Oficina, pecas e manutencao de Caminhonete (Pick-up), cabine dupla e cacamba, 4 portas, 5 passageiros, marca Ford, tipo luxo, modelo Ranger XL ou similar, motor 2.5 a diesel de 115CV (112,7HP),  com ar condicionado e direcao hidraulica, sem motorista, inc</v>
          </cell>
          <cell r="D2220" t="str">
            <v>un</v>
          </cell>
          <cell r="E2220">
            <v>67400</v>
          </cell>
        </row>
        <row r="2221">
          <cell r="A2221" t="str">
            <v>EQ013176</v>
          </cell>
          <cell r="B2221" t="str">
            <v>EQ65100153/</v>
          </cell>
          <cell r="C2221" t="str">
            <v>Oficina, pecas e manutencao de  Caminhonete (Pick-up), cabine dupla e cacamba, 4 portas, 5 passageiros, marca Ford, tipo luxo, modelo Ranger XL ou similar, motor 2.5 a diesel de 115CV (112,7HP),  com ar condicionado e direcao hidraulica, com motorista, in</v>
          </cell>
          <cell r="D2221" t="str">
            <v>un</v>
          </cell>
          <cell r="E2221">
            <v>67400</v>
          </cell>
        </row>
        <row r="2222">
          <cell r="A2222" t="str">
            <v>EQ016819</v>
          </cell>
          <cell r="B2222" t="str">
            <v>EQ65100200/</v>
          </cell>
          <cell r="C2222" t="str">
            <v>Oficina, pecas e manutencao de caminhao Ford, modelo F-4000, sem carroceria.</v>
          </cell>
          <cell r="D2222" t="str">
            <v>un</v>
          </cell>
          <cell r="E2222">
            <v>59237.31</v>
          </cell>
        </row>
        <row r="2223">
          <cell r="A2223" t="str">
            <v>EQ010588</v>
          </cell>
          <cell r="B2223" t="str">
            <v>EQ65100203/</v>
          </cell>
          <cell r="C2223" t="str">
            <v>Oficina, pecas e manutencao de Caminhao com Carroceria Fixa, Ford F-4000 ou similar, com capacidade para 3,5t, motor diesel de 85CV.</v>
          </cell>
          <cell r="D2223" t="str">
            <v>un</v>
          </cell>
          <cell r="E2223">
            <v>61904.18</v>
          </cell>
        </row>
        <row r="2224">
          <cell r="A2224" t="str">
            <v>EQ016826</v>
          </cell>
          <cell r="B2224" t="str">
            <v>EQ65100250/</v>
          </cell>
          <cell r="C2224" t="str">
            <v>Oficina, pecas e manutencao de caminhao Ford, modelo F-12000, sem carroceria.</v>
          </cell>
          <cell r="D2224" t="str">
            <v>un</v>
          </cell>
          <cell r="E2224">
            <v>72413.25</v>
          </cell>
        </row>
        <row r="2225">
          <cell r="A2225" t="str">
            <v>EQ010582</v>
          </cell>
          <cell r="B2225" t="str">
            <v>EQ65100253/</v>
          </cell>
          <cell r="C2225" t="str">
            <v>Oficina, pecas e manutencao de Caminhao Basculante, Ford F-12000 ou similar, com capacidade de 5m3, motor diesel de 162CV.</v>
          </cell>
          <cell r="D2225" t="str">
            <v>un</v>
          </cell>
          <cell r="E2225">
            <v>82791.350000000006</v>
          </cell>
        </row>
        <row r="2226">
          <cell r="A2226" t="str">
            <v>EQ016832</v>
          </cell>
          <cell r="B2226" t="str">
            <v>EQ65100300/</v>
          </cell>
          <cell r="C2226" t="str">
            <v>Oficina, pecas e manutencao de caminhao Ford, modelo F-14000, sem carroceria.</v>
          </cell>
          <cell r="D2226" t="str">
            <v>un</v>
          </cell>
          <cell r="E2226">
            <v>90247.75</v>
          </cell>
        </row>
        <row r="2227">
          <cell r="A2227" t="str">
            <v>EQ010585</v>
          </cell>
          <cell r="B2227" t="str">
            <v>EQ65100303/</v>
          </cell>
          <cell r="C2227" t="str">
            <v>Oficina, pecas e manutencao de Caminhao Basculante, Ford F-14000 ou similar, com capacidade de 7m3, motor diesel de 208CV.</v>
          </cell>
          <cell r="D2227" t="str">
            <v>un</v>
          </cell>
          <cell r="E2227">
            <v>101998.29</v>
          </cell>
        </row>
        <row r="2228">
          <cell r="A2228" t="str">
            <v>EQ016823</v>
          </cell>
          <cell r="B2228" t="str">
            <v>EQ65100350/</v>
          </cell>
          <cell r="C2228" t="str">
            <v>Oficina, pecas e manutencao de caminhao Scania, modelo T-124 GA 4x2 NZ 360CV, sem carroceria.</v>
          </cell>
          <cell r="D2228" t="str">
            <v>un</v>
          </cell>
          <cell r="E2228">
            <v>247538</v>
          </cell>
        </row>
        <row r="2229">
          <cell r="A2229" t="str">
            <v>EQ010536</v>
          </cell>
          <cell r="B2229" t="str">
            <v>EQ70050100/</v>
          </cell>
          <cell r="C2229" t="str">
            <v>Custo de material de manutencao de Bate Estacas de queda simples com martelo de ate 0,75t, acionado a motor diesel.</v>
          </cell>
          <cell r="D2229" t="str">
            <v>un</v>
          </cell>
          <cell r="E2229">
            <v>39857.629999999997</v>
          </cell>
        </row>
        <row r="2230">
          <cell r="A2230" t="str">
            <v>EQ010537</v>
          </cell>
          <cell r="B2230" t="str">
            <v>EQ70050103/</v>
          </cell>
          <cell r="C2230" t="str">
            <v>Custo de material de manutencao de Bate Estacas de queda simples com martelo de 1,5t/2,2t.</v>
          </cell>
          <cell r="D2230" t="str">
            <v>un</v>
          </cell>
          <cell r="E2230">
            <v>93939.75</v>
          </cell>
        </row>
        <row r="2231">
          <cell r="A2231" t="str">
            <v>EQ010539</v>
          </cell>
          <cell r="B2231" t="str">
            <v>EQ70050106/</v>
          </cell>
          <cell r="C2231" t="str">
            <v>Custo de material de manutencao de Bate Estacas de queda simples com martelo de 2,5t/3t.</v>
          </cell>
          <cell r="D2231" t="str">
            <v>un</v>
          </cell>
          <cell r="E2231">
            <v>125590.3</v>
          </cell>
        </row>
        <row r="2232">
          <cell r="A2232" t="str">
            <v>EQ010540</v>
          </cell>
          <cell r="B2232" t="str">
            <v>EQ70050109/</v>
          </cell>
          <cell r="C2232" t="str">
            <v>Custo de material de manutencao de Bate Estacas tipo Franki ou similar, de estacas com diametro de ate 600mm, equipado com pilao de ate 4,2t, ou com martelo retangular de ate 2,5t, para estacas comuns, torre trelica de 17m de altura.</v>
          </cell>
          <cell r="D2232" t="str">
            <v>un</v>
          </cell>
          <cell r="E2232">
            <v>380000</v>
          </cell>
        </row>
        <row r="2233">
          <cell r="A2233" t="str">
            <v>EQ010542</v>
          </cell>
          <cell r="B2233" t="str">
            <v>EQ70050112/</v>
          </cell>
          <cell r="C2233" t="str">
            <v>Custo de material de manutencao de Bate Estacas com execucao in situ de estacas com diametro de ate 700mm, equipado com pilao de ate 4,2t, ou com martelo retangular de ate 3,5t, para estacas comuns, torre trelicada ate 35m de altura.</v>
          </cell>
          <cell r="D2233" t="str">
            <v>un</v>
          </cell>
          <cell r="E2233">
            <v>481000</v>
          </cell>
        </row>
        <row r="2234">
          <cell r="A2234" t="str">
            <v>EQ010532</v>
          </cell>
          <cell r="B2234" t="str">
            <v>EQ70050150/</v>
          </cell>
          <cell r="C2234" t="str">
            <v>Custo de material de manutencao de Betoneira para 320l de mistura seca, de carregamento mecanico e tambor reversivel, com motor eletrico.</v>
          </cell>
          <cell r="D2234" t="str">
            <v>un</v>
          </cell>
          <cell r="E2234">
            <v>1499.38</v>
          </cell>
        </row>
        <row r="2235">
          <cell r="A2235" t="str">
            <v>EQ010533</v>
          </cell>
          <cell r="B2235" t="str">
            <v>EQ70050153/</v>
          </cell>
          <cell r="C2235" t="str">
            <v>Custo de material de manutencao de Betoneira para 320l de mistura seca, de carregamento mecanico e tambor reversivel, com motor a gasolina.</v>
          </cell>
          <cell r="D2235" t="str">
            <v>un</v>
          </cell>
          <cell r="E2235">
            <v>4177.5</v>
          </cell>
        </row>
        <row r="2236">
          <cell r="A2236" t="str">
            <v>EQ010545</v>
          </cell>
          <cell r="B2236" t="str">
            <v>EQ70050200/</v>
          </cell>
          <cell r="C2236" t="str">
            <v>Custo de material de manutencao de Bomba Centrifuga Submersivel acionada por motor eletrico de 6CV a 3450RPM, para ser usada em quaisquer servicos de drenagem de agua limpa ou suja.  Pode ser usada a seco. Bombeia agua que contenha particulas abrasivas, m</v>
          </cell>
          <cell r="D2236" t="str">
            <v>un</v>
          </cell>
          <cell r="E2236">
            <v>7000</v>
          </cell>
        </row>
        <row r="2237">
          <cell r="A2237" t="str">
            <v>EQ010547</v>
          </cell>
          <cell r="B2237" t="str">
            <v>EQ70050250/</v>
          </cell>
          <cell r="C2237" t="str">
            <v>Custo de material de manutencao de Caminhoneta padrao utilitario, tipo Standard, motor a gasolina de 53CV, capacidade de 9 passageiros ou 1t.</v>
          </cell>
          <cell r="D2237" t="str">
            <v>un</v>
          </cell>
          <cell r="E2237">
            <v>28772.5</v>
          </cell>
        </row>
        <row r="2238">
          <cell r="A2238" t="str">
            <v>EQ010548</v>
          </cell>
          <cell r="B2238" t="str">
            <v>EQ70050256/</v>
          </cell>
          <cell r="C2238" t="str">
            <v>Custo de material de manutencao de Caminhoneta, com cabine e cacamba, motor diesel de 85CV, com capacidade util de 4m3.</v>
          </cell>
          <cell r="D2238" t="str">
            <v>un</v>
          </cell>
          <cell r="E2238">
            <v>66375</v>
          </cell>
        </row>
        <row r="2239">
          <cell r="A2239" t="str">
            <v>EQ010520</v>
          </cell>
          <cell r="B2239" t="str">
            <v>EQ70050300/</v>
          </cell>
          <cell r="C2239" t="str">
            <v>Custo de material de manutencao de Caminhao com Carroceria Fixa, no toco, capacidade de 3,5t, motor diesel de 85CV.</v>
          </cell>
          <cell r="D2239" t="str">
            <v>un</v>
          </cell>
          <cell r="E2239">
            <v>61904.18</v>
          </cell>
        </row>
        <row r="2240">
          <cell r="A2240" t="str">
            <v>EQ010522</v>
          </cell>
          <cell r="B2240" t="str">
            <v>EQ70050306/</v>
          </cell>
          <cell r="C2240" t="str">
            <v>Custo de material de manutencao de Caminhao com Carroceria Fixa, com capacidade de 7,5t, motor diesel de 162CV</v>
          </cell>
          <cell r="D2240" t="str">
            <v>un</v>
          </cell>
          <cell r="E2240">
            <v>76357.600000000006</v>
          </cell>
        </row>
        <row r="2241">
          <cell r="A2241" t="str">
            <v>EQ010562</v>
          </cell>
          <cell r="B2241" t="str">
            <v>EQ70050309/</v>
          </cell>
          <cell r="C2241" t="str">
            <v>Custo de material de manutencao de Caminhao com Carroceria Fixa Ford F-4000 ou similar, com capaciadde para 3,5t, motor diesel de 85cv, equipado com plataforma elevatoria pantografica hidraulica com  elevacao ate 8,5m.</v>
          </cell>
          <cell r="D2241" t="str">
            <v>un</v>
          </cell>
          <cell r="E2241">
            <v>100520.85</v>
          </cell>
        </row>
        <row r="2242">
          <cell r="A2242" t="str">
            <v>EQ010561</v>
          </cell>
          <cell r="B2242" t="str">
            <v>EQ70050312/</v>
          </cell>
          <cell r="C2242" t="str">
            <v>Custo de material de manutencao de Caminhao com Carroceria Fixa F-12000 ou similar, motor diesel de 132CV, equipado com Guindaste Hidraulico Munck M1160 ou similar, provido de lanca de extensao e malha.</v>
          </cell>
          <cell r="D2242" t="str">
            <v>un</v>
          </cell>
          <cell r="E2242">
            <v>102911.41</v>
          </cell>
        </row>
        <row r="2243">
          <cell r="A2243" t="str">
            <v>EQ010538</v>
          </cell>
          <cell r="B2243" t="str">
            <v>EQ70050350/</v>
          </cell>
          <cell r="C2243" t="str">
            <v>Custo de material de manutencao de Caminhao Basculante, Ford F-12000 ou similar, com capacidade de 5m3, motor diesel de 162CV.</v>
          </cell>
          <cell r="D2243" t="str">
            <v>un</v>
          </cell>
          <cell r="E2243">
            <v>82791.350000000006</v>
          </cell>
        </row>
        <row r="2244">
          <cell r="A2244" t="str">
            <v>EQ010541</v>
          </cell>
          <cell r="B2244" t="str">
            <v>EQ70050353/</v>
          </cell>
          <cell r="C2244" t="str">
            <v>Custo de material de manutencao de Caminhao Basculante, com capacidade de 7m3, motor diesel de 208CV.</v>
          </cell>
          <cell r="D2244" t="str">
            <v>un</v>
          </cell>
          <cell r="E2244">
            <v>101998.29</v>
          </cell>
        </row>
        <row r="2245">
          <cell r="A2245" t="str">
            <v>EQ017854</v>
          </cell>
          <cell r="B2245" t="str">
            <v>EQ70050356/</v>
          </cell>
          <cell r="C2245" t="str">
            <v>Custo de material de manutencao de caminhao, com capacidade de 8,0m3 a 10,0m3, motor diesel de 210CV.</v>
          </cell>
          <cell r="D2245" t="str">
            <v>un</v>
          </cell>
          <cell r="E2245">
            <v>122250.83</v>
          </cell>
        </row>
        <row r="2246">
          <cell r="A2246" t="str">
            <v>EQ017858</v>
          </cell>
          <cell r="B2246" t="str">
            <v>EQ70050359/</v>
          </cell>
          <cell r="C2246" t="str">
            <v>Custo de material de manutencao de caminhao, com capacidade de 10,0m3 a 12,0m3, motor diesel de 220CV.</v>
          </cell>
          <cell r="D2246" t="str">
            <v>un</v>
          </cell>
          <cell r="E2246">
            <v>133518.41</v>
          </cell>
        </row>
        <row r="2247">
          <cell r="A2247" t="str">
            <v>EQ010544</v>
          </cell>
          <cell r="B2247" t="str">
            <v>EQ70050400/</v>
          </cell>
          <cell r="C2247" t="str">
            <v>Custo de material de manutencao de Caminhao Tanque, com capacidade de 6000l, motor diesel de 162CV.</v>
          </cell>
          <cell r="D2247" t="str">
            <v>un</v>
          </cell>
          <cell r="E2247">
            <v>100625.04</v>
          </cell>
        </row>
        <row r="2248">
          <cell r="A2248" t="str">
            <v>ES009479</v>
          </cell>
          <cell r="B2248" t="str">
            <v>ES05350050/</v>
          </cell>
          <cell r="C2248" t="str">
            <v>Escada circular metalica com degraus em caracol.  Fornecimento e colocacao.</v>
          </cell>
          <cell r="D2248" t="str">
            <v>un</v>
          </cell>
          <cell r="E2248">
            <v>125.85</v>
          </cell>
        </row>
        <row r="2249">
          <cell r="A2249" t="str">
            <v>ES006045</v>
          </cell>
          <cell r="B2249" t="str">
            <v>ES05350100/</v>
          </cell>
          <cell r="C2249" t="str">
            <v>Escada em ferro de 3/4", com 3m de altura, considerando 10 degraus espacadas de 30cm.  Fornecimento e colocacao.</v>
          </cell>
          <cell r="D2249" t="str">
            <v>un</v>
          </cell>
          <cell r="E2249">
            <v>268.66000000000003</v>
          </cell>
        </row>
        <row r="2250">
          <cell r="A2250" t="str">
            <v>ES004727</v>
          </cell>
          <cell r="B2250" t="str">
            <v>ES05350150A</v>
          </cell>
          <cell r="C2250" t="str">
            <v>Escada de marinheiro, com largura de 0,40m, executada em barras de 1 1/2"x1/4", sendo os degraus em ferro redondo de 5/8".  Espacados de 0,30cm.  Fornecimento e colocacao.</v>
          </cell>
          <cell r="D2250" t="str">
            <v>m</v>
          </cell>
          <cell r="E2250">
            <v>69.11</v>
          </cell>
        </row>
        <row r="2251">
          <cell r="A2251" t="str">
            <v>ES009307</v>
          </cell>
          <cell r="B2251" t="str">
            <v>ES05990050/</v>
          </cell>
          <cell r="C2251" t="str">
            <v>Barra de ferro vertical de 1 1/4" com 1,50m de altura, fixadas em 2 barras horizontais de 2 1/2"x5/8" (exclusive estas), inclusive 1 ponta de lanca e 4 anuetos.  Fornecimento e colocacao.</v>
          </cell>
          <cell r="D2251" t="str">
            <v>un</v>
          </cell>
          <cell r="E2251">
            <v>73.52</v>
          </cell>
        </row>
        <row r="2252">
          <cell r="A2252" t="str">
            <v>ES004795</v>
          </cell>
          <cell r="B2252" t="str">
            <v>ES05990100A</v>
          </cell>
          <cell r="C2252" t="str">
            <v>Estrutura de fixacao de quadros constituido por barra chata de ferro de 2"x3/8".  Fornecimento e colocacao.</v>
          </cell>
          <cell r="D2252" t="str">
            <v>m</v>
          </cell>
          <cell r="E2252">
            <v>9.61</v>
          </cell>
        </row>
        <row r="2253">
          <cell r="A2253" t="str">
            <v>ES006001</v>
          </cell>
          <cell r="B2253" t="str">
            <v>ES05990150A</v>
          </cell>
          <cell r="C2253" t="str">
            <v>Estrutura de sustentacao para gaiolas, em modulo de 1,80m com 2 barras quadradas de 1" em paralelo, com 2 montantes em tubo de ferro galvanizado de 3", sendo 0,50m livre e 0,20m enterrado.  Fornecimento e colocacao.</v>
          </cell>
          <cell r="D2253" t="str">
            <v>mod</v>
          </cell>
          <cell r="E2253">
            <v>128.74</v>
          </cell>
        </row>
        <row r="2254">
          <cell r="A2254" t="str">
            <v>ES006002</v>
          </cell>
          <cell r="B2254" t="str">
            <v>ES05990153A</v>
          </cell>
          <cell r="C2254" t="str">
            <v>Estrutura de sustentacao para gaiolas, em modulo de 1,80m com 2 barras quadradas de 1" em paralelo, com 2 montantes em tubo de ferro galvanizado de 3", sendo 3m livres e 0,50m enterrado.  Fornecimento e colocacao.</v>
          </cell>
          <cell r="D2254" t="str">
            <v>mod</v>
          </cell>
          <cell r="E2254">
            <v>378.46</v>
          </cell>
        </row>
        <row r="2255">
          <cell r="A2255" t="str">
            <v>ES006005</v>
          </cell>
          <cell r="B2255" t="str">
            <v>ES05990200A</v>
          </cell>
          <cell r="C2255" t="str">
            <v>Gaiola de (1,50x1,50x2)m montada em estrutura de cantoneira de ferro por 1 1/2"x1 1/2"x3/16".  Fornecimento e colocacao.</v>
          </cell>
          <cell r="D2255" t="str">
            <v>un</v>
          </cell>
          <cell r="E2255">
            <v>188.39</v>
          </cell>
        </row>
        <row r="2256">
          <cell r="A2256" t="str">
            <v>ES005980</v>
          </cell>
          <cell r="B2256" t="str">
            <v>ES05990250A</v>
          </cell>
          <cell r="C2256" t="str">
            <v>Gaveta em chapa de aco de 1/2" nas dimensoes de altura de 10cm, largura de 20cm e comprimento de 30cm.  Fornecimento e colocacao.</v>
          </cell>
          <cell r="D2256" t="str">
            <v>un</v>
          </cell>
          <cell r="E2256">
            <v>82.66</v>
          </cell>
        </row>
        <row r="2257">
          <cell r="A2257" t="str">
            <v>ES007440</v>
          </cell>
          <cell r="B2257" t="str">
            <v>ES05990300/</v>
          </cell>
          <cell r="C2257" t="str">
            <v>Grelha de ferro, fixada pelo interior da edificacao, confeccionada em barra de 1/2"x1/4", malha de (5x5)cm, com pintura eletrostatica, na cor azul, com altura de 0,70m e largura de 2,40m.  Fornecimento e colocacao.</v>
          </cell>
          <cell r="D2257" t="str">
            <v>un</v>
          </cell>
          <cell r="E2257">
            <v>314.82</v>
          </cell>
        </row>
        <row r="2258">
          <cell r="A2258" t="str">
            <v>ES009305</v>
          </cell>
          <cell r="B2258" t="str">
            <v>ES05990350/</v>
          </cell>
          <cell r="C2258" t="str">
            <v>Pinha de ferro fundido com 35cm de altura, fixada em montante de ferro (exclusive este).  Fornecimento e colocacao.</v>
          </cell>
          <cell r="D2258" t="str">
            <v>un</v>
          </cell>
          <cell r="E2258">
            <v>24.3</v>
          </cell>
        </row>
        <row r="2259">
          <cell r="A2259" t="str">
            <v>ES009306</v>
          </cell>
          <cell r="B2259" t="str">
            <v>ES05990400/</v>
          </cell>
          <cell r="C2259" t="str">
            <v>Ponta de lanca de ferro fundido com 12cm de altura, fixada em barra redonda de 1 1/4" (exclusive esta).  Fornecimento e colocacao.</v>
          </cell>
          <cell r="D2259" t="str">
            <v>un</v>
          </cell>
          <cell r="E2259">
            <v>3.66</v>
          </cell>
        </row>
        <row r="2260">
          <cell r="A2260" t="str">
            <v>ES004792</v>
          </cell>
          <cell r="B2260" t="str">
            <v>ES05990450A</v>
          </cell>
          <cell r="C2260" t="str">
            <v>Quadro de (2,05x2,05)m montado em cantoneira de ferro de 1 1/2"x3/16" e tela losangular galvanizada de 1 1/2", fio 8, fixacao em plano horizontal.  Fornecimento e colocacao.</v>
          </cell>
          <cell r="D2260" t="str">
            <v>un</v>
          </cell>
          <cell r="E2260">
            <v>496.14</v>
          </cell>
        </row>
        <row r="2261">
          <cell r="A2261" t="str">
            <v>ES006179</v>
          </cell>
          <cell r="B2261" t="str">
            <v>ES05990453A</v>
          </cell>
          <cell r="C2261" t="str">
            <v>Quadro de (2,05x2,05)m montado em cantoneira de aco de 1 1/2"x3/16", e tela losangular galvanizada de 1", fio 12, fixacao em plano horizontal.  Fornecimento e colocacao.</v>
          </cell>
          <cell r="D2261" t="str">
            <v>un</v>
          </cell>
          <cell r="E2261">
            <v>473.84</v>
          </cell>
        </row>
        <row r="2262">
          <cell r="A2262" t="str">
            <v>ES006181</v>
          </cell>
          <cell r="B2262" t="str">
            <v>ES05990456A</v>
          </cell>
          <cell r="C2262" t="str">
            <v>Quadro de (2,05x2,05)m montado em cantoneira de aco de 1 1/2"x3/16", barra chata de 1 1/2"x1/4" e tela losangular galvanizada de 1", fio 12, fixacao em plano vertical.  Fornecimento e colocacao.</v>
          </cell>
          <cell r="D2262" t="str">
            <v>un</v>
          </cell>
          <cell r="E2262">
            <v>433.51</v>
          </cell>
        </row>
        <row r="2263">
          <cell r="A2263" t="str">
            <v>ES004552</v>
          </cell>
          <cell r="B2263" t="str">
            <v>ES05990500/</v>
          </cell>
          <cell r="C2263" t="str">
            <v>Suporte para aparelho de ar condicionado de 1 a 2HP, em cantoneira de ferro de 1/4"x1 1/8".  Fornecimento e colocacao.</v>
          </cell>
          <cell r="D2263" t="str">
            <v>un</v>
          </cell>
          <cell r="E2263">
            <v>153.25</v>
          </cell>
        </row>
        <row r="2264">
          <cell r="A2264" t="str">
            <v>ES006888</v>
          </cell>
          <cell r="B2264" t="str">
            <v>ES05990550/</v>
          </cell>
          <cell r="C2264" t="str">
            <v>Tela de aco Gradex ou similar de malha losangular de 8"x3 1/2", em chapa de 3/16".  Fornecimento e colocacao.</v>
          </cell>
          <cell r="D2264" t="str">
            <v>m2</v>
          </cell>
          <cell r="E2264">
            <v>61.41</v>
          </cell>
        </row>
        <row r="2265">
          <cell r="A2265" t="str">
            <v>ES004707</v>
          </cell>
          <cell r="B2265" t="str">
            <v>ES05990600A</v>
          </cell>
          <cell r="C2265" t="str">
            <v>Tela para protecao de janela, em tela de poliester, com malha de 1", fixada em grade de ferro encantada em cantoneira e barras de 3/4"x1/3" de secao, espacadas vertical e horizontalmente a cada 50cm, chumbada na alvenaria.  Fornecimento e assentamento.</v>
          </cell>
          <cell r="D2265" t="str">
            <v>m2</v>
          </cell>
          <cell r="E2265">
            <v>2.25</v>
          </cell>
        </row>
        <row r="2266">
          <cell r="A2266" t="str">
            <v>ES004823</v>
          </cell>
          <cell r="B2266" t="str">
            <v>ES10050050/</v>
          </cell>
          <cell r="C2266" t="str">
            <v>Aduela de Imbuia de 13x3cm.  Fornecimento e colocacao.</v>
          </cell>
          <cell r="D2266" t="str">
            <v>m</v>
          </cell>
          <cell r="E2266">
            <v>10.48</v>
          </cell>
        </row>
        <row r="2267">
          <cell r="A2267" t="str">
            <v>ES004825</v>
          </cell>
          <cell r="B2267" t="str">
            <v>ES10050053/</v>
          </cell>
          <cell r="C2267" t="str">
            <v>Aduela de Imbuia de 14x3cm, com 3,5cm de rebaixo.  Fornecimento e colocacao.</v>
          </cell>
          <cell r="D2267" t="str">
            <v>m</v>
          </cell>
          <cell r="E2267" t="e">
            <v>#N/A</v>
          </cell>
        </row>
        <row r="2268">
          <cell r="A2268" t="str">
            <v>ES004541</v>
          </cell>
          <cell r="B2268" t="str">
            <v>ES10050056/</v>
          </cell>
          <cell r="C2268" t="str">
            <v>Aduela de Imbuia de 14x3cm.  Fornecimento e colocacao.</v>
          </cell>
          <cell r="D2268" t="str">
            <v>m</v>
          </cell>
          <cell r="E2268">
            <v>10.7</v>
          </cell>
        </row>
        <row r="2269">
          <cell r="A2269" t="str">
            <v>ES000910</v>
          </cell>
          <cell r="B2269" t="str">
            <v>ES10050100/</v>
          </cell>
          <cell r="C2269" t="str">
            <v>Alizar de Canela ou similar, de (5x2)cm.  Fornecimento e colocacao.</v>
          </cell>
          <cell r="D2269" t="str">
            <v>m</v>
          </cell>
          <cell r="E2269">
            <v>2.67</v>
          </cell>
        </row>
        <row r="2270">
          <cell r="A2270" t="str">
            <v>ES000909</v>
          </cell>
          <cell r="B2270" t="str">
            <v>ES10050150/</v>
          </cell>
          <cell r="C2270" t="str">
            <v>Marco de Canela ou similar, de (7x3)cm.  Fornecimento e colocacao.</v>
          </cell>
          <cell r="D2270" t="str">
            <v>m</v>
          </cell>
          <cell r="E2270">
            <v>8.93</v>
          </cell>
        </row>
        <row r="2271">
          <cell r="A2271" t="str">
            <v>ES004537</v>
          </cell>
          <cell r="B2271" t="str">
            <v>ES10100050A</v>
          </cell>
          <cell r="C2271" t="str">
            <v>Porta compensada em Cedro ou Imbuia ou similar, folheada nas duas faces com 3cm de espessura.  Fornecimento e colocacao, exclusive fornecimento de ferragens, aduelas e alizares.</v>
          </cell>
          <cell r="D2271" t="str">
            <v>m2</v>
          </cell>
          <cell r="E2271">
            <v>101.34</v>
          </cell>
        </row>
        <row r="2272">
          <cell r="A2272" t="str">
            <v>ES004769</v>
          </cell>
          <cell r="B2272" t="str">
            <v>ES10100053/</v>
          </cell>
          <cell r="C2272" t="str">
            <v>Porta compensada em Cedro ou similar, de (60x210x3)cm, folheada nas duas faces.  Fornecimento e colocacao exclusive fornecimento de ferragems, aduela e alizares.</v>
          </cell>
          <cell r="D2272" t="str">
            <v>un</v>
          </cell>
          <cell r="E2272">
            <v>94.05</v>
          </cell>
        </row>
        <row r="2273">
          <cell r="A2273" t="str">
            <v>ES004770</v>
          </cell>
          <cell r="B2273" t="str">
            <v>ES10100056/</v>
          </cell>
          <cell r="C2273" t="str">
            <v>Porta compensada em Cedro ou similar, de (70x210)cm, folheada nas 2 faces.  Fornecimento e colocacao exclusive fornecimento de ferragens, aduela e alizares.</v>
          </cell>
          <cell r="D2273" t="str">
            <v>un</v>
          </cell>
          <cell r="E2273">
            <v>98.7</v>
          </cell>
        </row>
        <row r="2274">
          <cell r="A2274" t="str">
            <v>ES004831</v>
          </cell>
          <cell r="B2274" t="str">
            <v>ES10100062/</v>
          </cell>
          <cell r="C2274" t="str">
            <v>Porta compensada em Cedro ou similar, de (90x210)cm, folheado nas 2 faces.  Fornecimento e colocacao, exclusive fornecimento de ferragens, aduela e alizares.</v>
          </cell>
          <cell r="D2274" t="str">
            <v>un</v>
          </cell>
          <cell r="E2274" t="e">
            <v>#N/A</v>
          </cell>
        </row>
        <row r="2275">
          <cell r="A2275" t="str">
            <v>ES004832</v>
          </cell>
          <cell r="B2275" t="str">
            <v>ES10100065/</v>
          </cell>
          <cell r="C2275" t="str">
            <v>Porta compensada em Cedro ou similar, de (100x210)cm, folheada nas 2 faces.  Fornecimento e colocacao, exclusive fornecimento de ferragens, aduela e alizares.</v>
          </cell>
          <cell r="D2275" t="str">
            <v>un</v>
          </cell>
          <cell r="E2275">
            <v>112.99</v>
          </cell>
        </row>
        <row r="2276">
          <cell r="A2276" t="str">
            <v>ES006949</v>
          </cell>
          <cell r="B2276" t="str">
            <v>ES10100100/</v>
          </cell>
          <cell r="C2276" t="str">
            <v>Porta compensada em Cedro ou similar, (60x210x3)cm, folheada nas 2 faces, guarnicao de Canela ou similar, sendo a aduela de (13x3)cm e alizares de (5x2)cm.  Fornecimento e colocacao, exclusive fornecimento das ferragens.</v>
          </cell>
          <cell r="D2276" t="str">
            <v>un</v>
          </cell>
          <cell r="E2276">
            <v>167.73</v>
          </cell>
        </row>
        <row r="2277">
          <cell r="A2277" t="str">
            <v>ES000896</v>
          </cell>
          <cell r="B2277" t="str">
            <v>ES10100103/</v>
          </cell>
          <cell r="C2277" t="str">
            <v>Porta compensada em Cedro ou similar, de (70x210x3)cm, folheada nas 2 faces, guarnicao em Canela ou similar, sendo a aduela de (13x3)cm e alizares de (5x2)cm.  Fornecimento e colocacao, exclusive fornecimento de ferragens.</v>
          </cell>
          <cell r="D2277" t="str">
            <v>un</v>
          </cell>
          <cell r="E2277">
            <v>170.23</v>
          </cell>
        </row>
        <row r="2278">
          <cell r="A2278" t="str">
            <v>ES000895</v>
          </cell>
          <cell r="B2278" t="str">
            <v>ES10100106/</v>
          </cell>
          <cell r="C2278" t="str">
            <v>Porta compensada em Cedro ou similar, de (80x210x3)cm, folheada nas 2 faces, guarnicao em Canela ou similar, sendo a aduela de (13x3)cm e alizares de (5x2)cm.  Fornecimento e colocacao, exclusive fornecimento de ferragens.</v>
          </cell>
          <cell r="D2278" t="str">
            <v>un</v>
          </cell>
          <cell r="E2278">
            <v>174.89</v>
          </cell>
        </row>
        <row r="2279">
          <cell r="A2279" t="str">
            <v>ES004560</v>
          </cell>
          <cell r="B2279" t="str">
            <v>ES10100206A</v>
          </cell>
          <cell r="C2279" t="str">
            <v>Porta compensado em Cedro ou similar, lisa, de (80x2,10)cm, marco (7x3)cm, secao retangular a porta revestida com formica de espessura de 1mm.  Fornecimento e colocacao, exclusive fornecimento de ferragens.</v>
          </cell>
          <cell r="D2279" t="str">
            <v>un</v>
          </cell>
          <cell r="E2279">
            <v>233.24</v>
          </cell>
        </row>
        <row r="2280">
          <cell r="A2280" t="str">
            <v>ES004555</v>
          </cell>
          <cell r="B2280" t="str">
            <v>ES10100215A</v>
          </cell>
          <cell r="C2280" t="str">
            <v>Porta compensada em Cedro ou similar, lisa, de (1,20x2,10)cm, marco(7x3)cm, secao retangular a porta revestida com formica de espessura de 1mm.   Fornecimento e colocacao.</v>
          </cell>
          <cell r="D2280" t="str">
            <v>un</v>
          </cell>
          <cell r="E2280">
            <v>350.39</v>
          </cell>
        </row>
        <row r="2281">
          <cell r="A2281" t="str">
            <v>ES004817</v>
          </cell>
          <cell r="B2281" t="str">
            <v>ES10100253/</v>
          </cell>
          <cell r="C2281" t="str">
            <v>Porta lisa de fibra de madeira prensada tipo Duradoor ou similar, de (70x210)cm para acabamento.  Fornecimento e colocacao, exclusive fornecimento de ferragens, aduela e alizares.</v>
          </cell>
          <cell r="D2281" t="str">
            <v>un</v>
          </cell>
          <cell r="E2281">
            <v>87.43</v>
          </cell>
        </row>
        <row r="2282">
          <cell r="A2282" t="str">
            <v>ES004815</v>
          </cell>
          <cell r="B2282" t="str">
            <v>ES10100256/</v>
          </cell>
          <cell r="C2282" t="str">
            <v>Porta lisa de fibra de madeira prensada tipo Duradoor ou similar, de (80x210)cm, para acabamento.  Fornecimento e colocacao, exclusive fornecimento de ferragens, aduela e alizares.</v>
          </cell>
          <cell r="D2282" t="str">
            <v>un</v>
          </cell>
          <cell r="E2282">
            <v>87.43</v>
          </cell>
        </row>
        <row r="2283">
          <cell r="A2283" t="str">
            <v>ES004837</v>
          </cell>
          <cell r="B2283" t="str">
            <v>ES10100306/</v>
          </cell>
          <cell r="C2283" t="str">
            <v>Porta compensada em Cedro ou similar, de (80x210x3)cm, em 2 folhas, guarnicao em Cedro ou similar, sendo a aduela de (13x3)cm e alizares de (5x2)cm.  Fornecimento e colocacao, exclusive fornecimento de ferragens.</v>
          </cell>
          <cell r="D2283" t="str">
            <v>un</v>
          </cell>
          <cell r="E2283">
            <v>198.67</v>
          </cell>
        </row>
        <row r="2284">
          <cell r="A2284" t="str">
            <v>ES000897</v>
          </cell>
          <cell r="B2284" t="str">
            <v>ES10100309/</v>
          </cell>
          <cell r="C2284" t="str">
            <v>Porta compensada em Cedro ou similar, de (120x210x3)cm, em 2 folhas, guarnicao em Cedro ou similar, sendo a aduela de (13x3)cm e alizares de (5x2)cm.  Fornecimento e colocacao, exclusive fornecimento de ferragens.</v>
          </cell>
          <cell r="D2284" t="str">
            <v>un</v>
          </cell>
          <cell r="E2284">
            <v>164.76</v>
          </cell>
        </row>
        <row r="2285">
          <cell r="A2285" t="str">
            <v>ES004543</v>
          </cell>
          <cell r="B2285" t="str">
            <v>ES10100312/</v>
          </cell>
          <cell r="C2285" t="str">
            <v>Porta compensada em Cedro ou Imbuia ou similar, de (120x210x3)cm, 2 folhas guarnicao em Canela ou similar, aduela de (13x3)cm, alizar de (5x2)cm.  Fornecimento e colocacao.</v>
          </cell>
          <cell r="D2285" t="str">
            <v>un</v>
          </cell>
          <cell r="E2285">
            <v>282.01</v>
          </cell>
        </row>
        <row r="2286">
          <cell r="A2286" t="str">
            <v>ES004973</v>
          </cell>
          <cell r="B2286" t="str">
            <v>ES10100315/</v>
          </cell>
          <cell r="C2286" t="str">
            <v>Porta compensada em Cedro ou similar, de (140x210x3)cm, em 2 folhas, guarnicao em Cedro ou similar, sendo a  aduela (13x3)cm e alizares de  (5x2)cm.  Fornecimento e colocacao, exclusive fornecimento de ferragens.</v>
          </cell>
          <cell r="D2286" t="str">
            <v>un</v>
          </cell>
          <cell r="E2286">
            <v>291.77</v>
          </cell>
        </row>
        <row r="2287">
          <cell r="A2287" t="str">
            <v>ES004827</v>
          </cell>
          <cell r="B2287" t="str">
            <v>ES10100350/</v>
          </cell>
          <cell r="C2287" t="str">
            <v>Porta de correr (2 folhas) para armario em bancas, (50x70)cm, compensado em Cedro ou similar, de 20mm, revestidas com formica em 3 faces, enquadradas em marcos retangulares, (2x6)cm, revestidos em 2 faces.  Prateleiras do mesmo material, 20mm, com revesti</v>
          </cell>
          <cell r="D2287" t="str">
            <v>un</v>
          </cell>
          <cell r="E2287" t="e">
            <v>#N/A</v>
          </cell>
        </row>
        <row r="2288">
          <cell r="A2288" t="str">
            <v>ES004712</v>
          </cell>
          <cell r="B2288" t="str">
            <v>ES10100359/</v>
          </cell>
          <cell r="C2288" t="str">
            <v>Porta de correr compensada em Cedro ou similar, de 2 folhas de (80x210x3)cm, sem marco, pendurada em roldanas, correndo dentro de trilho de aco, guarda por canaleta embutida no piso, com marco de (7x3)cm.  Fornecimento e colocacao, exclusive de ferragens,</v>
          </cell>
          <cell r="D2288" t="str">
            <v>un</v>
          </cell>
          <cell r="E2288">
            <v>193.54</v>
          </cell>
        </row>
        <row r="2289">
          <cell r="A2289" t="str">
            <v>ES004768</v>
          </cell>
          <cell r="B2289" t="str">
            <v>ES10100362/</v>
          </cell>
          <cell r="C2289" t="str">
            <v>Porta de correr compensada em Cedro ou Canela ou similar, de (80x210x3)cm, pendurada em roldanas, correndo dentro do trilho oco, guiada por canaleta embutida no piso com marco de (7x3)cm.   Fornecimento e colocacao, exclusive fornecimento de ferragens.</v>
          </cell>
          <cell r="D2289" t="str">
            <v>un</v>
          </cell>
          <cell r="E2289">
            <v>149.51</v>
          </cell>
        </row>
        <row r="2290">
          <cell r="A2290" t="str">
            <v>ES004760</v>
          </cell>
          <cell r="B2290" t="str">
            <v>ES10100400/</v>
          </cell>
          <cell r="C2290" t="str">
            <v>Porta de servico, de (60x210x3)cm, em Cedro ou Imbuia ou similar, guarnicao de Imbuia, sendo o marco de (7x3)cm e alizares de (5x2)cm em 1 face tendo almofadas na parte inferior e acima veneziana e caixilho para vidro com postigo.  Fornecimeto e colocacao</v>
          </cell>
          <cell r="D2290" t="str">
            <v>un</v>
          </cell>
          <cell r="E2290">
            <v>148.44</v>
          </cell>
        </row>
        <row r="2291">
          <cell r="A2291" t="str">
            <v>ES004717</v>
          </cell>
          <cell r="B2291" t="str">
            <v>ES10100403/</v>
          </cell>
          <cell r="C2291" t="str">
            <v>Porta de servico, de (70x210)cm, em Cedro ou similar, com almofada na parte inferior e acima, veneziana e caixilho para vidro com postigo.  Fornecimento e colocacao, exclusive fornecimento de ferragens, marcos e alizares.</v>
          </cell>
          <cell r="D2291" t="str">
            <v>un</v>
          </cell>
          <cell r="E2291">
            <v>105.5</v>
          </cell>
        </row>
        <row r="2292">
          <cell r="A2292" t="str">
            <v>ES004771</v>
          </cell>
          <cell r="B2292" t="str">
            <v>ES10100406/</v>
          </cell>
          <cell r="C2292" t="str">
            <v>Porta de servico, de (70x210x3)cm, em Cedro ou Imbuia ou similar, guarnicao em Imbuia, sendo o marco de (7x3)cm e alizares de (5x2)cm em 1 face tendo almofadas na parte inferior e acima veneziana e caixilho para vidro com postigo.  Fornecimeto e colocacao</v>
          </cell>
          <cell r="D2292" t="str">
            <v>un</v>
          </cell>
          <cell r="E2292">
            <v>153.59</v>
          </cell>
        </row>
        <row r="2293">
          <cell r="A2293" t="str">
            <v>ES004718</v>
          </cell>
          <cell r="B2293" t="str">
            <v>ES10100409/</v>
          </cell>
          <cell r="C2293" t="str">
            <v>Porta de servico, de (80x210x3)cm, em Cedro ou similar, com almofada na parte inferior e acima, veneziana e caixilho para vidro com postigo.  Fornecimento e colocacao, exclusive fornecimento de ferragens, marcos e alizares.</v>
          </cell>
          <cell r="D2293" t="str">
            <v>un</v>
          </cell>
          <cell r="E2293">
            <v>108.61</v>
          </cell>
        </row>
        <row r="2294">
          <cell r="A2294" t="str">
            <v>ES000904</v>
          </cell>
          <cell r="B2294" t="str">
            <v>ES10100450/</v>
          </cell>
          <cell r="C2294" t="str">
            <v>Portinhola compensada em Cedro ou similar, de 20mm, para fechamento de quadros de luz ou armarios, inclusive guarnicao, exclusive ferragens.</v>
          </cell>
          <cell r="D2294" t="str">
            <v>m2</v>
          </cell>
          <cell r="E2294">
            <v>98.01</v>
          </cell>
        </row>
        <row r="2295">
          <cell r="A2295" t="str">
            <v>ES000900</v>
          </cell>
          <cell r="B2295" t="str">
            <v>ES10150050/</v>
          </cell>
          <cell r="C2295" t="str">
            <v>Porta em Cedro ou similar, de (60x210x3)cm, com 1 almofada rebaixada, guarnicao em Canela ou similar, sendo a aduela de (13x3)cm e alizares de (5x2)cm.  Fornecimento e colocacao, exclusive fornecimento de ferragens.</v>
          </cell>
          <cell r="D2295" t="str">
            <v>un</v>
          </cell>
          <cell r="E2295" t="e">
            <v>#N/A</v>
          </cell>
        </row>
        <row r="2296">
          <cell r="A2296" t="str">
            <v>ES000899</v>
          </cell>
          <cell r="B2296" t="str">
            <v>ES10150053A</v>
          </cell>
          <cell r="C2296" t="str">
            <v>Porta em Cedro ou similar, de (70x210x3)cm, com 1 almofada rebaixada, guarnicao em Canela ou similar, sendo a aduela de (13x3)cm e alizares de (5x2)cm.  Fornecimento e colocacao, exclusive fornecimento de ferragens.</v>
          </cell>
          <cell r="D2296" t="str">
            <v>un</v>
          </cell>
          <cell r="E2296">
            <v>206.06</v>
          </cell>
        </row>
        <row r="2297">
          <cell r="A2297" t="str">
            <v>ES000898</v>
          </cell>
          <cell r="B2297" t="str">
            <v>ES10150056A</v>
          </cell>
          <cell r="C2297" t="str">
            <v>Porta em Cedro ou similar, de (80x210x3)cm, com 1 almofada rebaixada, guarnicao em Canela ou similar, sendo a aduela de (13x3)cm e alizares de (5x2)cm.  Fornecimento e colocacao, exclusive fornecimento de ferragens.</v>
          </cell>
          <cell r="D2297" t="str">
            <v>un</v>
          </cell>
          <cell r="E2297">
            <v>204.46</v>
          </cell>
        </row>
        <row r="2298">
          <cell r="A2298" t="str">
            <v>ES004723</v>
          </cell>
          <cell r="B2298" t="str">
            <v>ES10150100/</v>
          </cell>
          <cell r="C2298" t="str">
            <v>Porta com 1 almofada, rebaixada, de (60x210)cm, em Cedro ou similar.  Fornecimento e colocacao, exclusive fornecimento de ferragens, aduela e alizares.</v>
          </cell>
          <cell r="D2298" t="str">
            <v>un</v>
          </cell>
          <cell r="E2298" t="e">
            <v>#N/A</v>
          </cell>
        </row>
        <row r="2299">
          <cell r="A2299" t="str">
            <v>ES004726</v>
          </cell>
          <cell r="B2299" t="str">
            <v>ES10150106A</v>
          </cell>
          <cell r="C2299" t="str">
            <v>Porta com 1 almofada, rebaixada, de (80x210x3)cm, em Cedro ou similar.  Fornecimento e colocacao, exclusive fornecimento de ferragens, aduela e alizares.</v>
          </cell>
          <cell r="D2299" t="str">
            <v>un</v>
          </cell>
          <cell r="E2299">
            <v>132.11000000000001</v>
          </cell>
        </row>
        <row r="2300">
          <cell r="A2300" t="str">
            <v>ES004722</v>
          </cell>
          <cell r="B2300" t="str">
            <v>ES10150150/</v>
          </cell>
          <cell r="C2300" t="str">
            <v>Porta macica com 5 almofadas, de (60x210x3,5)cm, em Cedro ou similar.  Fornecimento e colocacao, exclusive fornecimento de ferragens, marcos e alizares.</v>
          </cell>
          <cell r="D2300" t="str">
            <v>un</v>
          </cell>
          <cell r="E2300">
            <v>127.58</v>
          </cell>
        </row>
        <row r="2301">
          <cell r="A2301" t="str">
            <v>ES004721</v>
          </cell>
          <cell r="B2301" t="str">
            <v>ES10150153/</v>
          </cell>
          <cell r="C2301" t="str">
            <v>Porta macica com 5 almofadas, de (70x210x3,5)cm, em Cedro ou similar.  Fornecimento e colocacao, exclusive fornecimento de ferragens, marcos e alizares.</v>
          </cell>
          <cell r="D2301" t="str">
            <v>un</v>
          </cell>
          <cell r="E2301">
            <v>128.82</v>
          </cell>
        </row>
        <row r="2302">
          <cell r="A2302" t="str">
            <v>ES004834</v>
          </cell>
          <cell r="B2302" t="str">
            <v>ES10150200/</v>
          </cell>
          <cell r="C2302" t="str">
            <v>Porta macica de 5 almofadas, em Cedro ou similar, de (60x210x3,5)cm, guarnicao em Cedro ou similar, sendo o marco de (7x3)cm e alizares de (5x2)cm, em 1 face.  Fornecimento e colocacao, exclusive fornecimento de ferragens.</v>
          </cell>
          <cell r="D2302" t="str">
            <v>un</v>
          </cell>
          <cell r="E2302">
            <v>181.77</v>
          </cell>
        </row>
        <row r="2303">
          <cell r="A2303" t="str">
            <v>ES004833</v>
          </cell>
          <cell r="B2303" t="str">
            <v>ES10150203/</v>
          </cell>
          <cell r="C2303" t="str">
            <v>Porta macica de 5 almofadas, em Cedro ou similar, de (70x210x3,5)cm, guarnicao em Cedro ou similar, sendo o marco de (7x3)cm e alizares de (5x2)cm, em 1 face.  Fornecimento e colocacao, exclusive fornecimento de ferragens.</v>
          </cell>
          <cell r="D2303" t="str">
            <v>un</v>
          </cell>
          <cell r="E2303">
            <v>183.71</v>
          </cell>
        </row>
        <row r="2304">
          <cell r="A2304" t="str">
            <v>ES000901</v>
          </cell>
          <cell r="B2304" t="str">
            <v>ES10150206/</v>
          </cell>
          <cell r="C2304" t="str">
            <v>Porta macica com 5 almofadas, em Cedro ou similar, de (80x210x3,5)cm, guarnicao de Canela ou similar, sendo o marco de (7x3)cm e alizares de (5x2)cm, em 1 face.  Fornecimento e colocacao, exclusive fornecimento de ferragens.</v>
          </cell>
          <cell r="D2304" t="str">
            <v>un</v>
          </cell>
          <cell r="E2304">
            <v>218.93</v>
          </cell>
        </row>
        <row r="2305">
          <cell r="A2305" t="str">
            <v>ES004786</v>
          </cell>
          <cell r="B2305" t="str">
            <v>ES10150250/</v>
          </cell>
          <cell r="C2305" t="str">
            <v>Porta macica de frisos, de (60x210x3,5)cm, guarnicao em Imbuia sendo a aduela de (13x3)cm e contra-marco de (11x2)cm, conforme detalhe RIO-URBE.  Fornecimento e colocacao, exclusive fornecimento de ferragens.</v>
          </cell>
          <cell r="D2305" t="str">
            <v>un</v>
          </cell>
          <cell r="E2305">
            <v>256.86</v>
          </cell>
        </row>
        <row r="2306">
          <cell r="A2306" t="str">
            <v>ES004785</v>
          </cell>
          <cell r="B2306" t="str">
            <v>ES10150253/</v>
          </cell>
          <cell r="C2306" t="str">
            <v>Porta macica de frisos, de (70x210x3,5)cm, guarnicao em Imbuia sendo a aduela de (13x3)cm e contra-marco de (11x2)cm, conforme detalhe RIO-URBE.  Fornecimento e colocacao, exclusive fornecimento de ferragens.</v>
          </cell>
          <cell r="D2306" t="str">
            <v>un</v>
          </cell>
          <cell r="E2306">
            <v>261.11</v>
          </cell>
        </row>
        <row r="2307">
          <cell r="A2307" t="str">
            <v>ES004836</v>
          </cell>
          <cell r="B2307" t="str">
            <v>ES10150256/</v>
          </cell>
          <cell r="C2307" t="str">
            <v>Porta macica de frisos, em Imbuia ou similar, de (80x210x3,5)cm, guarnicao em Canela ou similar, sendo a aduela de (13x3)cm e alizares de (5x2)cm, e contra-marco de 11,2cm.  Fornecimento e colocacao, exclusive fornecimento de ferragens.</v>
          </cell>
          <cell r="D2307" t="str">
            <v>un</v>
          </cell>
          <cell r="E2307">
            <v>262.08999999999997</v>
          </cell>
        </row>
        <row r="2308">
          <cell r="A2308" t="str">
            <v>ES005278</v>
          </cell>
          <cell r="B2308" t="str">
            <v>ES10150300/</v>
          </cell>
          <cell r="C2308" t="str">
            <v>Porta macica de frisos, em Canela ou similar, de (60x210x3,5)cm, guarnicao em Canela ou similar, sendo a aduela de (14x3)cm e contra-marco de (11x3)cm.  Fornecimento e colocacao, exclusive fornecimento de ferragens.</v>
          </cell>
          <cell r="D2308" t="str">
            <v>un</v>
          </cell>
          <cell r="E2308">
            <v>257.88</v>
          </cell>
        </row>
        <row r="2309">
          <cell r="A2309" t="str">
            <v>ES005174</v>
          </cell>
          <cell r="B2309" t="str">
            <v>ES20100059/</v>
          </cell>
          <cell r="C2309" t="str">
            <v>Janela basculante de aco laminado a frio com adicao de cobre, de 1 secao com 2 basculas, medindo (0,60x1)m, pre-pintada, completa, com 2 quadros fixos, sendo 2 partes laterais fixas sem divisoes, sendo 1 superior e 1 inferior.  Fixacao de vidros, exclusiv</v>
          </cell>
          <cell r="D2309" t="str">
            <v>un</v>
          </cell>
          <cell r="E2309">
            <v>65.040000000000006</v>
          </cell>
        </row>
        <row r="2310">
          <cell r="A2310" t="str">
            <v>ES005175</v>
          </cell>
          <cell r="B2310" t="str">
            <v>ES20100062/</v>
          </cell>
          <cell r="C2310" t="str">
            <v>Janela basculante de aco laminado a frio com adicao de cobre, de 1 secao com 2 basculas, medindo (0,60x1,20)m, pre-pintada, completa, com 2 quadros fixos, sendo 2 partes laterais fixas sem divisoes, sendo 1 superior e 1 inferior.  Fixacao de vidros, exclu</v>
          </cell>
          <cell r="D2310" t="str">
            <v>un</v>
          </cell>
          <cell r="E2310">
            <v>73.930000000000007</v>
          </cell>
        </row>
        <row r="2311">
          <cell r="A2311" t="str">
            <v>ES005176</v>
          </cell>
          <cell r="B2311" t="str">
            <v>ES20100065/</v>
          </cell>
          <cell r="C2311" t="str">
            <v>Janela basculante de aco laminado a frio com adicao de cobre, de 1 secao com 2 basculas, medindo (0,60x1,50)m, pre-pintada, completa, com 2 quadros fixos, sendo 2 partes laterais fixas sem divisoes, sendo 1 superior e 1 inferior.  Fixacao de vidros, exclu</v>
          </cell>
          <cell r="D2311" t="str">
            <v>un</v>
          </cell>
          <cell r="E2311">
            <v>86.06</v>
          </cell>
        </row>
        <row r="2312">
          <cell r="A2312" t="str">
            <v>ES005177</v>
          </cell>
          <cell r="B2312" t="str">
            <v>ES20100100/</v>
          </cell>
          <cell r="C2312" t="str">
            <v>Janela basculante de aco laminado a frio com adicao de cobre, de 1 secao com 3 basculas, medindo (0,80x0,60)m, pre-pintada, completa, com 2 quadros fixos, sendo 2 partes laterais fixas com divisoes, sendo 1 superior e 1 inferior.  Fixacao de vidros, exclu</v>
          </cell>
          <cell r="D2312" t="str">
            <v>un</v>
          </cell>
          <cell r="E2312">
            <v>61.74</v>
          </cell>
        </row>
        <row r="2313">
          <cell r="A2313" t="str">
            <v>ES005178</v>
          </cell>
          <cell r="B2313" t="str">
            <v>ES20100103/</v>
          </cell>
          <cell r="C2313" t="str">
            <v>Janela basculante de aco laminado a frio com adicao de cobre, de 1 secao com 3 basculas, medindo (0,80x0,80)m, pre-pintada, completa, com 2 quadros fixos, sendo 2 partes laterais fixas com divisoes, sendo 1 superior e 1 inferior.  Fixacao de vidros, exclu</v>
          </cell>
          <cell r="D2313" t="str">
            <v>un</v>
          </cell>
          <cell r="E2313">
            <v>71.62</v>
          </cell>
        </row>
        <row r="2314">
          <cell r="A2314" t="str">
            <v>ES005179</v>
          </cell>
          <cell r="B2314" t="str">
            <v>ES20100106/</v>
          </cell>
          <cell r="C2314" t="str">
            <v>Janela basculante de aco laminado a frio com adicao de cobre, de 1 secao com 3 basculas, medindo (0,80x1)m, pre-pintada, completa, com 2 quadros fixos, sendo 2 partes laterais fixas com divisoes, sendo 1 superior e 1 inferior.  Fixacao de vidros, exclusiv</v>
          </cell>
          <cell r="D2314" t="str">
            <v>un</v>
          </cell>
          <cell r="E2314">
            <v>81.02</v>
          </cell>
        </row>
        <row r="2315">
          <cell r="A2315" t="str">
            <v>ES005180</v>
          </cell>
          <cell r="B2315" t="str">
            <v>ES20100109/</v>
          </cell>
          <cell r="C2315" t="str">
            <v>Janela basculante de aco laminado a frio com adicao de cobre, de 1 secao com 3 basculas, medindo (0,80x1,20)m, pre-pintada, completa, com 2 quadros fixos, sendo 2 partes laterais fixas com divisoes, sendo 1 superior e 1 inferior.  Fixacao de vidros, exclu</v>
          </cell>
          <cell r="D2315" t="str">
            <v>un</v>
          </cell>
          <cell r="E2315">
            <v>92.31</v>
          </cell>
        </row>
        <row r="2316">
          <cell r="A2316" t="str">
            <v>ES005181</v>
          </cell>
          <cell r="B2316" t="str">
            <v>ES20100150/</v>
          </cell>
          <cell r="C2316" t="str">
            <v>Janela basculante de aco laminado a frio com adicao de cobre, de 1 secao com 4 basculas, medindo (1x0,80)m, pre-pintada, completa, com 2 quadros fixos, sendo 2 partes laterais fixas com divisoes, sendo 1 superior e 1 inferior.  Fixacao de vidros, exclusiv</v>
          </cell>
          <cell r="D2316" t="str">
            <v>un</v>
          </cell>
          <cell r="E2316">
            <v>80.989999999999995</v>
          </cell>
        </row>
        <row r="2317">
          <cell r="A2317" t="str">
            <v>ES005182</v>
          </cell>
          <cell r="B2317" t="str">
            <v>ES20100153/</v>
          </cell>
          <cell r="C2317" t="str">
            <v>Janela basculante de aco laminado a frio com adicao de cobre, de 1 secao com 4 basculas, medindo (1x1)m, pre-pintada, completa, com 2 quadros fixos, sendo 2 partes laterais fixas com divisoes, sendo 1 superior e 1 inferior.  Fixacao de vidros, exclusive e</v>
          </cell>
          <cell r="D2317" t="str">
            <v>un</v>
          </cell>
          <cell r="E2317">
            <v>93.37</v>
          </cell>
        </row>
        <row r="2318">
          <cell r="A2318" t="str">
            <v>ES005183</v>
          </cell>
          <cell r="B2318" t="str">
            <v>ES20100156/</v>
          </cell>
          <cell r="C2318" t="str">
            <v>Janela basculante de aco laminado a frio com adicao de cobre, de 1 secao com 4 basculas, medindo (1x1,20)m, pre-pintada, completa, com 2 quadros fixos, sendo 2 partes laterais fixas com divisoes, sendo 1 superior e 1 inferior.  Fixacao de vidros, exclusiv</v>
          </cell>
          <cell r="D2318" t="str">
            <v>un</v>
          </cell>
          <cell r="E2318">
            <v>109.26</v>
          </cell>
        </row>
        <row r="2319">
          <cell r="A2319" t="str">
            <v>ES005184</v>
          </cell>
          <cell r="B2319" t="str">
            <v>ES20100159/</v>
          </cell>
          <cell r="C2319" t="str">
            <v>Janela basculante de aco laminado a frio com adicao de cobre, de 1 secao com 4 basculas, medindo (1x1,50)m, pre-pintada, completa, com 2 quadros fixos, sendo 2 partes laterais fixas com divisoes, sendo 1 superior e 1 inferior.  Fixacao de vidros, exclusiv</v>
          </cell>
          <cell r="D2319" t="str">
            <v>un</v>
          </cell>
          <cell r="E2319">
            <v>123.77</v>
          </cell>
        </row>
        <row r="2320">
          <cell r="A2320" t="str">
            <v>ES005185</v>
          </cell>
          <cell r="B2320" t="str">
            <v>ES20100200/</v>
          </cell>
          <cell r="C2320" t="str">
            <v>Janela basculante de aco laminado a frio com adicao de cobre, de 1 secao com 5 basculas, medindo (1,20x1)m, pre-pintada, completa, com 2 quadros fixos, sendo 2 partes laterais fixas com divisoes, sendo 1 superior e 1 inferior.  Fixacao de vidros, exclusiv</v>
          </cell>
          <cell r="D2320" t="str">
            <v>un</v>
          </cell>
          <cell r="E2320">
            <v>112.16</v>
          </cell>
        </row>
        <row r="2321">
          <cell r="A2321" t="str">
            <v>ES005186</v>
          </cell>
          <cell r="B2321" t="str">
            <v>ES20100203/</v>
          </cell>
          <cell r="C2321" t="str">
            <v>Janela basculante de aco laminado a frio com adicao de cobre, de 1 secao com 5 basculas, medindo (1,20x1,20)m, pre-pintada, completa, com 2 quadros fixos, sendo 2 partes laterais fixas com divisoes, sendo 1 superior e 1 inferior.  Fixacao de vidros, exclu</v>
          </cell>
          <cell r="D2321" t="str">
            <v>un</v>
          </cell>
          <cell r="E2321">
            <v>128.06</v>
          </cell>
        </row>
        <row r="2322">
          <cell r="A2322" t="str">
            <v>ES005187</v>
          </cell>
          <cell r="B2322" t="str">
            <v>ES20100206/</v>
          </cell>
          <cell r="C2322" t="str">
            <v>Janela basculante de aco laminado a frio com adicao de cobre, de 1 secao com 5 basculas, medindo (1,20x1,50)m, pre-pintada, completa, com 2 quadros fixos, sendo 2 partes laterais fixas com divisoes, sendo 1 superior e 1 inferior.  Fixacao de vidros, exclu</v>
          </cell>
          <cell r="D2322" t="str">
            <v>un</v>
          </cell>
          <cell r="E2322">
            <v>141.76</v>
          </cell>
        </row>
        <row r="2323">
          <cell r="A2323" t="str">
            <v>ES005190</v>
          </cell>
          <cell r="B2323" t="str">
            <v>ES20100209/</v>
          </cell>
          <cell r="C2323" t="str">
            <v>Janela de correr de aco laminado a frio com adicao de cobre, com bandeira basculante, medindo (1,20x1,20)m,  pre-pintada, completa, sem divisoes, com 4 folhas: sendo 2 folhas laterais fixas, 2 folhas centrais de correr para receberem vidros.  Fixacao de v</v>
          </cell>
          <cell r="D2323" t="str">
            <v>un</v>
          </cell>
          <cell r="E2323">
            <v>153.37</v>
          </cell>
        </row>
        <row r="2324">
          <cell r="A2324" t="str">
            <v>ES005191</v>
          </cell>
          <cell r="B2324" t="str">
            <v>ES20100212/</v>
          </cell>
          <cell r="C2324" t="str">
            <v>Janela de correr de aco laminado a frio com adicao de cobre, com bandeira basculante, medindo (1,20x1,50)m,  pre-pintada, completa, sem divisoes, com 4 folhas: sendo 2 folhas laterais fixas, 2 folhas centrais de correr para receberem vidros.  Fixacao de v</v>
          </cell>
          <cell r="D2324" t="str">
            <v>un</v>
          </cell>
          <cell r="E2324">
            <v>165.46</v>
          </cell>
        </row>
        <row r="2325">
          <cell r="A2325" t="str">
            <v>ES005194</v>
          </cell>
          <cell r="B2325" t="str">
            <v>ES20100215/</v>
          </cell>
          <cell r="C2325" t="str">
            <v>Janela de correr de aco laminado a frio com adicao de cobre, com bandeira basculante, medindo (1,20x2)m,  pre-pintada, completa, sem divisoes, com 4 folhas: sendo 2 folhas laterais fixas, 2 folhas centrais de correr para receberem vidros.  Fixacao de vidr</v>
          </cell>
          <cell r="D2325" t="str">
            <v>un</v>
          </cell>
          <cell r="E2325">
            <v>190.93</v>
          </cell>
        </row>
        <row r="2326">
          <cell r="A2326" t="str">
            <v>ES009239</v>
          </cell>
          <cell r="B2326" t="str">
            <v>ES20100250/</v>
          </cell>
          <cell r="C2326" t="str">
            <v>Janela de correr de aco laminado a frio com adicao de cobre, Maxim-Ar, medindo  (60x40x5)cm, com baguete externo, com grade elo, pre-pintada, referencia 6541303-5, modelo JMGE, inclusive ferragens, Sasazaki ou similar.  Fornecimento e colocacao.</v>
          </cell>
          <cell r="D2326" t="str">
            <v>un</v>
          </cell>
          <cell r="E2326">
            <v>71.27</v>
          </cell>
        </row>
        <row r="2327">
          <cell r="A2327" t="str">
            <v>ES009233</v>
          </cell>
          <cell r="B2327" t="str">
            <v>ES20100253/</v>
          </cell>
          <cell r="C2327" t="str">
            <v>Janela de correr de aco laminado a frio com adicao de cobre, Maxim-Ar, medindo  (60x60x5)cm, com massa externa quadriculada, grade, pre-pintada, referencia 6541723-5, modelo JMQGQ, inclusive ferragens, Sasazaki ou similar.   Fornecimento e colocacao.</v>
          </cell>
          <cell r="D2327" t="str">
            <v>un</v>
          </cell>
          <cell r="E2327">
            <v>77.680000000000007</v>
          </cell>
        </row>
        <row r="2328">
          <cell r="A2328" t="str">
            <v>ES009236</v>
          </cell>
          <cell r="B2328" t="str">
            <v>ES20100256/</v>
          </cell>
          <cell r="C2328" t="str">
            <v>Janela de correr de aco laminado a frio com adicao de cobre, Maxim-Ar, medindo  (50x140x5)cm, com 2 folhas, com massa externa quadriculada, grade, pre-pintada, referencia 6541762-6, modelo JMQGQ, inclusive ferragens, Sasazaki ou similar.  Fornecimento e c</v>
          </cell>
          <cell r="D2328" t="str">
            <v>un</v>
          </cell>
          <cell r="E2328">
            <v>140.29</v>
          </cell>
        </row>
        <row r="2329">
          <cell r="A2329" t="str">
            <v>ES009421</v>
          </cell>
          <cell r="B2329" t="str">
            <v>ES20100259A</v>
          </cell>
          <cell r="C2329" t="str">
            <v>Janela de correr de aco laminado a frio com adicao de cobre, Maxim-Ar, medindo  (60x60)cm, com massa externa quadriculada, grade, pre-pintada, referencia 6541723-5, modelo JMQGQ, inclusive ferragens e juncao de uniao, Sasazaki ou similar.  Exclusive os vi</v>
          </cell>
          <cell r="D2329" t="str">
            <v>un</v>
          </cell>
          <cell r="E2329">
            <v>88.9</v>
          </cell>
        </row>
        <row r="2330">
          <cell r="A2330" t="str">
            <v>ES009240</v>
          </cell>
          <cell r="B2330" t="str">
            <v>ES20100262/</v>
          </cell>
          <cell r="C2330" t="str">
            <v>Janela de aco laminado a frio com adicao de cobre, Maxim-Ar, medindo (100x60x5)cm, com massa externa quadriculada, com grade, pre-pintada, referencia 6541743-0, modelo JMQGQ, inclusive ferragens, Sasazaki ou similar.  Fornecimento e colocacao.</v>
          </cell>
          <cell r="D2330" t="str">
            <v>un</v>
          </cell>
          <cell r="E2330">
            <v>100.3</v>
          </cell>
        </row>
        <row r="2331">
          <cell r="A2331" t="str">
            <v>ES009243</v>
          </cell>
          <cell r="B2331" t="str">
            <v>ES20100265/</v>
          </cell>
          <cell r="C2331" t="str">
            <v xml:space="preserve">Janela de correr de aco laminado a frio com adicao de cobre, com bandeira projetante, medindo (100x150x8)cm, com 4 folhas, massa externa com divisao, grade elo, pre-pintada, referencia 6341104-5, modelo JCBMDGE, inclusive ferragens, Sasazaki ou similar.  </v>
          </cell>
          <cell r="D2331" t="str">
            <v>un</v>
          </cell>
          <cell r="E2331">
            <v>207.67</v>
          </cell>
        </row>
        <row r="2332">
          <cell r="A2332" t="str">
            <v>ES009416</v>
          </cell>
          <cell r="B2332" t="str">
            <v>ES20100268/</v>
          </cell>
          <cell r="C2332" t="str">
            <v>Janela de correr de aco laminado a frio com  adicao de cobre, com bandeira basculante, medindo (100x150)cm,  pre-pintada, completa, com 4 folhas fixas e 2 folhas centrais de correr para receberem vidros, massa externa com divisoes, grade, fixacao dos vidr</v>
          </cell>
          <cell r="D2332" t="str">
            <v>un</v>
          </cell>
          <cell r="E2332">
            <v>135.41</v>
          </cell>
        </row>
        <row r="2333">
          <cell r="A2333" t="str">
            <v>ES009232</v>
          </cell>
          <cell r="B2333" t="str">
            <v>ES20100300/</v>
          </cell>
          <cell r="C2333" t="str">
            <v xml:space="preserve">Janela de correr de aco laminado a frio com adicao de cobre, com bandeira projetante, medindo  (120x100x8)cm, com 4 folhas, massa externa com divisao, grade elo, pre-pintada, referencia 6341103-5, modelo JCBMDGE, inclusive ferragens, Sasazaki ou similar. </v>
          </cell>
          <cell r="D2333" t="str">
            <v>un</v>
          </cell>
          <cell r="E2333">
            <v>186.31</v>
          </cell>
        </row>
        <row r="2334">
          <cell r="A2334" t="str">
            <v>ES009483</v>
          </cell>
          <cell r="B2334" t="str">
            <v>ES20100303/</v>
          </cell>
          <cell r="C2334" t="str">
            <v>Janela de correr de aco laminado a frio com adicao de cobre, medindo (120x120)cm,  com bandeira projetante, massa externa quadrculada, com grade, com 4 folhas e batente referencia 6361150-6, modelo JCBMQGQ, Sasazaki ou similar.  Exclusive os vidros.  Forn</v>
          </cell>
          <cell r="D2334" t="str">
            <v>un</v>
          </cell>
          <cell r="E2334">
            <v>203.05</v>
          </cell>
        </row>
        <row r="2335">
          <cell r="A2335" t="str">
            <v>ES009417</v>
          </cell>
          <cell r="B2335" t="str">
            <v>ES20100306/</v>
          </cell>
          <cell r="C2335" t="str">
            <v>Janela de correr de aco laminado a frio com adicao de cobre, com bandeira projetante, medindo (120x150)cm, massa externa quadriculada, referencia 6361251-0, modelo JCBMQGQ, Sasazaki ou similar.  Fornecimento e colocacao.</v>
          </cell>
          <cell r="D2335" t="str">
            <v>un</v>
          </cell>
          <cell r="E2335">
            <v>244.17</v>
          </cell>
        </row>
        <row r="2336">
          <cell r="A2336" t="str">
            <v>ES009054</v>
          </cell>
          <cell r="B2336" t="str">
            <v>ES20100309/</v>
          </cell>
          <cell r="C2336" t="str">
            <v>Janela de correr de aco laminado a frio com adicao de cobre, com bandeira basculante, medindo (120x200)cm, com 2 folhas fixas e 2 folhas centrais de correr, massa externa, com divisoes, grade elo interna no vao central, modelo JCBMDG4F, Sasazaki ou simila</v>
          </cell>
          <cell r="D2336" t="str">
            <v>un</v>
          </cell>
          <cell r="E2336">
            <v>283.29000000000002</v>
          </cell>
        </row>
        <row r="2337">
          <cell r="A2337" t="str">
            <v>ES010481</v>
          </cell>
          <cell r="B2337" t="str">
            <v>ES20100350/</v>
          </cell>
          <cell r="C2337" t="str">
            <v>Janela de correr de aco laminado a frio com adicao de cobre, Maxim-Ar, medindo  (140x60)cm, com grade, pre-pintada, referencia 6541363-9, modelo JMGE, inclusive ferragens, Sasazaki ou similar.   Exclusive os vidros.  Fornecimento e colocacao.</v>
          </cell>
          <cell r="D2337" t="str">
            <v>un</v>
          </cell>
          <cell r="E2337">
            <v>161.62</v>
          </cell>
        </row>
        <row r="2338">
          <cell r="A2338" t="str">
            <v>ES009633</v>
          </cell>
          <cell r="B2338" t="str">
            <v>ES20100400/</v>
          </cell>
          <cell r="C2338" t="str">
            <v>Janela de aco laminado a frio com adicao de cobre, referencia 6541764-2, modelo JMQGQ, Sasazaki ou similar.  Exclusive os vidros.  Fornecimento e colocacao.</v>
          </cell>
          <cell r="D2338" t="str">
            <v>un</v>
          </cell>
          <cell r="E2338">
            <v>194.42</v>
          </cell>
        </row>
        <row r="2339">
          <cell r="A2339" t="str">
            <v>ES009632</v>
          </cell>
          <cell r="B2339" t="str">
            <v>ES20100403/</v>
          </cell>
          <cell r="C2339" t="str">
            <v>Janela de aco laminado a frio com adicao de cobre, Maxim-Ar, medindo (40x60)cm, quadriculada com grade interna, referencia 6541703-0, modelo JMQGQ, Sasazaki ou similar. Exclusive os vidros.  Fornecimento e colocacao.</v>
          </cell>
          <cell r="D2339" t="str">
            <v>un</v>
          </cell>
          <cell r="E2339">
            <v>67.819999999999993</v>
          </cell>
        </row>
        <row r="2340">
          <cell r="A2340" t="str">
            <v>ES009482</v>
          </cell>
          <cell r="B2340" t="str">
            <v>ES20100409/</v>
          </cell>
          <cell r="C2340" t="str">
            <v>Janela de aco laminado a frio com adicao de cobre, Maxim-Ar, medindo (60x80)cm, massa externa quadriculada, com grade, com 1 folha, referencia 6541724-3, modelo JMQGQ, Sasazaki ou similar.  Exclusive os vidros.  Fornecimento e colocacao.</v>
          </cell>
          <cell r="D2340" t="str">
            <v>un</v>
          </cell>
          <cell r="E2340">
            <v>91.44</v>
          </cell>
        </row>
        <row r="2341">
          <cell r="A2341" t="str">
            <v>ES009422</v>
          </cell>
          <cell r="B2341" t="str">
            <v>ES20100412A</v>
          </cell>
          <cell r="C2341" t="str">
            <v>Janela de aco laminado a frio com adicao de cobre, medindo (0,60x1,20)m, referencia 6541753-7, modelo JMQGQ, Sasazaki ou similar. Exclusive os vidros.  Fornecimento e colocacao.</v>
          </cell>
          <cell r="D2341" t="str">
            <v>un</v>
          </cell>
          <cell r="E2341">
            <v>133.75</v>
          </cell>
        </row>
        <row r="2342">
          <cell r="A2342" t="str">
            <v>ES009570</v>
          </cell>
          <cell r="B2342" t="str">
            <v>ES20100415/</v>
          </cell>
          <cell r="C2342" t="str">
            <v>Janela de aco laminado a frio com adicao de cobre, medindo (80x120)cm, referencia 6541754-5, modelo JMQGQ, Sasazaki ou similar.  Exclusive os vidros.  Fornecimento e colocacao.</v>
          </cell>
          <cell r="D2342" t="str">
            <v>un</v>
          </cell>
          <cell r="E2342">
            <v>139.19999999999999</v>
          </cell>
        </row>
        <row r="2343">
          <cell r="A2343" t="str">
            <v>ES009230</v>
          </cell>
          <cell r="B2343" t="str">
            <v>ES20100421/</v>
          </cell>
          <cell r="C2343" t="str">
            <v>Janela de aco laminado a frio com adicao de cobre, com bandeira projetante, medindo  (100x200x14)cm, massa externa com divisao, pre-pintada, referencia 6341202-3, modelo JCBMD, inclusive ferragens, Sasazaki ou similar.  Fornecimento e colocacao.</v>
          </cell>
          <cell r="D2343" t="str">
            <v>un</v>
          </cell>
          <cell r="E2343">
            <v>212.23</v>
          </cell>
        </row>
        <row r="2344">
          <cell r="A2344" t="str">
            <v>ES009634</v>
          </cell>
          <cell r="B2344" t="str">
            <v>ES20100424/</v>
          </cell>
          <cell r="C2344" t="str">
            <v>Janela de aco laminado a frio com adicao de cobre, Maxim-Ar, medindo (1,20x2)m, quadriculada com grade interna, referencia 63612529, modelo JCBMQGQ, Sasazaki ou similar. Exclusive os vidros.  Fornecimento e colocacao.</v>
          </cell>
          <cell r="D2344" t="str">
            <v>un</v>
          </cell>
          <cell r="E2344">
            <v>297.66000000000003</v>
          </cell>
        </row>
        <row r="2345">
          <cell r="A2345" t="str">
            <v>ES009060</v>
          </cell>
          <cell r="B2345" t="str">
            <v>ES20100427/</v>
          </cell>
          <cell r="C2345" t="str">
            <v>Conjunto de janela de aco laminado a frio com adicao de cobre, tipo Maxim-ar, medindo (1,40x1,20)m, com grade, composto por 2 modulos de (1,40x0,60)m, com 2 folhas cada e juncao aco laminado a frio com adicao de cobre, para janela Maxim-ar 140cm - modelos</v>
          </cell>
          <cell r="D2345" t="str">
            <v>un</v>
          </cell>
          <cell r="E2345">
            <v>316.2</v>
          </cell>
        </row>
        <row r="2346">
          <cell r="A2346" t="str">
            <v>ES009520</v>
          </cell>
          <cell r="B2346" t="str">
            <v>ES20100450/</v>
          </cell>
          <cell r="C2346" t="str">
            <v>Conjunto de janela de ferro, tipo Maxim-ar da Sasazaki ou similar, medindo (2,40x0,60)m, composto por 4 modulos de (0,60x0,60)m, modelo JMG1F, com 1 folha, com grade elo e juncao para janela Maxim-ar 60cm, modelo JJM, fixacao do vidreo mediante baguete ex</v>
          </cell>
          <cell r="D2346" t="str">
            <v>un</v>
          </cell>
          <cell r="E2346">
            <v>308.72000000000003</v>
          </cell>
        </row>
        <row r="2347">
          <cell r="A2347" t="str">
            <v>ES008874</v>
          </cell>
          <cell r="B2347" t="str">
            <v>ES20100500/</v>
          </cell>
          <cell r="C2347" t="str">
            <v>Janela veneziana de aco laminado a frio com adicao de cobre, com 3 folhas, medindo (120x120)cm, com postigo para vidro, Linha Silenfort, referencia 6241216-0, modelo JVS, Sasazaki ou similar.  Exclusive os vidros.  Fornecimento e colocacao.</v>
          </cell>
          <cell r="D2347" t="str">
            <v>un</v>
          </cell>
          <cell r="E2347">
            <v>191.61</v>
          </cell>
        </row>
        <row r="2348">
          <cell r="A2348" t="str">
            <v>ES008872</v>
          </cell>
          <cell r="B2348" t="str">
            <v>ES20100550/</v>
          </cell>
          <cell r="C2348" t="str">
            <v>Janela veneziana de aco laminado a frio com adicao de cobre, medindo (120x200)cm, referencia 6121108-0, com postigo de vidro interno, Linha Multiflex, modelo JVM, Sasazaki ou similar.  Exclusive os vidros.  Fornecimento e colocacao.</v>
          </cell>
          <cell r="D2348" t="str">
            <v>un</v>
          </cell>
          <cell r="E2348">
            <v>451.5</v>
          </cell>
        </row>
        <row r="2349">
          <cell r="A2349" t="str">
            <v>ES008873</v>
          </cell>
          <cell r="B2349" t="str">
            <v>ES20100553/</v>
          </cell>
          <cell r="C2349" t="str">
            <v>Janela veneziana de aco laminado a frio com adicao de cobre, com 6 folhas, medindo (150x120)cm, Linha Silenfort, referencia 6241207-0, modelo JVS, Sasazaki ou similar.  Exclusive os vidros.  Fornecimento e colocacao.</v>
          </cell>
          <cell r="D2349" t="str">
            <v>un</v>
          </cell>
          <cell r="E2349">
            <v>250.97</v>
          </cell>
        </row>
        <row r="2350">
          <cell r="A2350" t="str">
            <v>ES009053</v>
          </cell>
          <cell r="B2350" t="str">
            <v>ES20100600/</v>
          </cell>
          <cell r="C2350" t="str">
            <v>Conjunto de janela de aco laminado a frio com adicao de cobre, tipo Maxim-ar da Sasazaki ou similar, medindo (2x0,60)m, composto por 1 modulo de (0,60x0,60)m, com 1 folha, 1 modulo de (1,40x0,60)m, com 2 folhas e juncao para janela Maxim-ar 60cm - modelos</v>
          </cell>
          <cell r="D2350" t="str">
            <v>un</v>
          </cell>
          <cell r="E2350">
            <v>231.25</v>
          </cell>
        </row>
        <row r="2351">
          <cell r="A2351" t="str">
            <v>ES009242</v>
          </cell>
          <cell r="B2351" t="str">
            <v>ES20100650/</v>
          </cell>
          <cell r="C2351" t="str">
            <v>Janela veneziana de aco laminado a frio com adicao de cobre, medindo (200x100x14)cm, com grade quadriculada, pre-pintada, Linha Silenfort, referencia 6231142-8, modelo JVSGQ, inclusive ferragens, Sasazaki ou similar.  Fornecimento e colocacao.</v>
          </cell>
          <cell r="D2351" t="str">
            <v>un</v>
          </cell>
          <cell r="E2351">
            <v>314.08</v>
          </cell>
        </row>
        <row r="2352">
          <cell r="A2352" t="str">
            <v>ES005535</v>
          </cell>
          <cell r="B2352" t="str">
            <v>ES25100050A</v>
          </cell>
          <cell r="C2352" t="str">
            <v>Janela basculante modular em aco inoxidavel natural, fosco, medindo (0,60x1,27)m, com 8 laminas de (490x150)mm e 1 lamina de (490x200)mm, para vidro cristal de 4mm, com borda lapidada, exclusive o vidro.  Fornecimento e colocacao.</v>
          </cell>
          <cell r="D2352" t="str">
            <v>un</v>
          </cell>
          <cell r="E2352">
            <v>239.73</v>
          </cell>
        </row>
        <row r="2353">
          <cell r="A2353" t="str">
            <v>ES005536</v>
          </cell>
          <cell r="B2353" t="str">
            <v>ES25100100A</v>
          </cell>
          <cell r="C2353" t="str">
            <v>Janela basculante modular em aco inoxidavel natural, fosco medindo (1x0,88)m, com 8 laminas de (438x150)mm e 2 laminas de (438x260)mm, para vidro cristal de 4mm, com borda lapidada, exclusive o vidro.  Fornecimento e colocacao.</v>
          </cell>
          <cell r="D2353" t="str">
            <v>un</v>
          </cell>
          <cell r="E2353">
            <v>233.96</v>
          </cell>
        </row>
        <row r="2354">
          <cell r="A2354" t="str">
            <v>ES005534</v>
          </cell>
          <cell r="B2354" t="str">
            <v>ES25100150A</v>
          </cell>
          <cell r="C2354" t="str">
            <v>Janela basculante modular em aco inoxidavel natural, fosco, medindo (1,55x0,88)m, com 8 laminas de (688x155)mm e 2 laminas de (688x260)mm, para vidro cristal de 4mm, com borda lapidada, exclusive o vidro.  Fornecimento e colocacao.</v>
          </cell>
          <cell r="D2354" t="str">
            <v>un</v>
          </cell>
          <cell r="E2354">
            <v>285.87</v>
          </cell>
        </row>
        <row r="2355">
          <cell r="A2355" t="str">
            <v>ES007764</v>
          </cell>
          <cell r="B2355" t="str">
            <v>ES30050050A</v>
          </cell>
          <cell r="C2355" t="str">
            <v>Porta sanfonada em PVC, medindo (1,00x2,10)m.  Fornecimento e colocacao.</v>
          </cell>
          <cell r="D2355" t="str">
            <v>un</v>
          </cell>
          <cell r="E2355">
            <v>158.41</v>
          </cell>
        </row>
        <row r="2356">
          <cell r="A2356" t="str">
            <v>ES006757</v>
          </cell>
          <cell r="B2356" t="str">
            <v>ES35050050/</v>
          </cell>
          <cell r="C2356" t="str">
            <v>Caixa passa-filmes de 4 portas em chapa de aco pintado nas dimensoes e profundidade de 50mm blindado com chumbo de 1mm na face interna da sala de Raio X.</v>
          </cell>
          <cell r="D2356" t="str">
            <v>un</v>
          </cell>
          <cell r="E2356">
            <v>633.75</v>
          </cell>
        </row>
        <row r="2357">
          <cell r="A2357" t="str">
            <v>ES005138</v>
          </cell>
          <cell r="B2357" t="str">
            <v>ES35050100/</v>
          </cell>
          <cell r="C2357" t="str">
            <v>Defensorio, executado com barras chatas de aco de 2"x1/2" e 1"x1/8", chumbadas em muro de pedra, modulos de 2m, conforme projeto FPJ.  Fornecimento e colocacao, inclusive pintura.</v>
          </cell>
          <cell r="D2357" t="str">
            <v>mod</v>
          </cell>
          <cell r="E2357">
            <v>100.08</v>
          </cell>
        </row>
        <row r="2358">
          <cell r="A2358" t="str">
            <v>ES006751</v>
          </cell>
          <cell r="B2358" t="str">
            <v>ES35050150/</v>
          </cell>
          <cell r="C2358" t="str">
            <v>Painel blindado com chumbo de 1mm para uso em divisorias ou biombos radiologicos, inclusive mao-de-obra de instalacao, perfis, portas e elementos de fixacao.</v>
          </cell>
          <cell r="D2358" t="str">
            <v>m2</v>
          </cell>
          <cell r="E2358">
            <v>342.5</v>
          </cell>
        </row>
        <row r="2359">
          <cell r="A2359" t="str">
            <v>ES006752</v>
          </cell>
          <cell r="B2359" t="str">
            <v>ES35050153/</v>
          </cell>
          <cell r="C2359" t="str">
            <v>Painel blindado com chumbo de 1,50mm para uso em divisorias ou biombos radiologicos, inclusive mao-de-obra de instalacao, perfis, portas e elementos de fixacao.</v>
          </cell>
          <cell r="D2359" t="str">
            <v>m2</v>
          </cell>
          <cell r="E2359">
            <v>384.5</v>
          </cell>
        </row>
        <row r="2360">
          <cell r="A2360" t="str">
            <v>ES009223</v>
          </cell>
          <cell r="B2360" t="str">
            <v>ES35050200/</v>
          </cell>
          <cell r="C2360" t="str">
            <v>Porta de balcao de aco laminado a frio com adicao de cobre,  medindo (217x120x14)cm, com 4 folhas, sendo 2 folhas com veneziana e 2 folhas com caixilho para vidros, pre-pintada, Linha Silenfort, referencia 6661001-2, modelo PABS, inclusive ferragens, Sasa</v>
          </cell>
          <cell r="D2360" t="str">
            <v>un</v>
          </cell>
          <cell r="E2360">
            <v>563.09</v>
          </cell>
        </row>
        <row r="2361">
          <cell r="A2361" t="str">
            <v>ES017026</v>
          </cell>
          <cell r="B2361" t="str">
            <v>ES35050250/</v>
          </cell>
          <cell r="C2361" t="str">
            <v>Porta flexivel, medindo 1,40m de largura e 2,10m de altura, com fechamento automatico atraves de molas helicoidais sobrepostas em eixo de aco, estrutura metalica em perfil "V duplo" vertical e horizontal em chapas de ferro com pintura a po em poliester te</v>
          </cell>
          <cell r="D2361" t="str">
            <v>un</v>
          </cell>
          <cell r="E2361">
            <v>1335.67</v>
          </cell>
        </row>
        <row r="2362">
          <cell r="A2362" t="str">
            <v>ES006760</v>
          </cell>
          <cell r="B2362" t="str">
            <v>ES35050300/</v>
          </cell>
          <cell r="C2362" t="str">
            <v>Porta radiologica, tipo  PRX-AUREA ou similar, na referencia madeira macica, blindada com chumbo de 0,50mm, dobradicas tipo gonzo, sobre rolamentos axiais, transpasses sobre o vao em tres direcoes, fechadura a prova de Raio X, acabamento melaminico.  Forn</v>
          </cell>
          <cell r="D2362" t="str">
            <v>m2</v>
          </cell>
          <cell r="E2362">
            <v>658</v>
          </cell>
        </row>
        <row r="2363">
          <cell r="A2363" t="str">
            <v>ES006761</v>
          </cell>
          <cell r="B2363" t="str">
            <v>ES35050303/</v>
          </cell>
          <cell r="C2363" t="str">
            <v>Porta radiologica, tipo  PRX-AUREA ou similar, na referencia madeira macica, blindada com chumbo de 1mm, dobradicas tipo gonzo, sobre rolamentos axiais, transpasses sobre o vao em tres direcoes, fechadura a prova de Raio X, acabamento melaminico.  Forneci</v>
          </cell>
          <cell r="D2363" t="str">
            <v>m2</v>
          </cell>
          <cell r="E2363">
            <v>779.5</v>
          </cell>
        </row>
        <row r="2364">
          <cell r="A2364" t="str">
            <v>ES006762</v>
          </cell>
          <cell r="B2364" t="str">
            <v>ES35050306/</v>
          </cell>
          <cell r="C2364" t="str">
            <v>Porta radiologica, tipo  PRX-AUREA ou similar, na referencia madeira macica, blindada com chumbo de 2mm, dobradicas tipo gonzo, sobre rolamentos axiais, transpasses sobre o vao em tres direcoes, fechadura a prova de Raio X, acabamento melaminico.  Forneci</v>
          </cell>
          <cell r="D2364" t="str">
            <v>m2</v>
          </cell>
          <cell r="E2364">
            <v>890</v>
          </cell>
        </row>
        <row r="2365">
          <cell r="A2365" t="str">
            <v>ES010445</v>
          </cell>
          <cell r="B2365" t="str">
            <v>ES35050350/</v>
          </cell>
          <cell r="C2365" t="str">
            <v>Protetor de cantos, produzido com estrutura interna de suporte em aluminio e PVC, com reforcos em neoprene e externamente com capas de vinil de alto impacto com acabamento texturizado, nas cores padronizadas do fabricante, com largura de 5cm e pecas com 1</v>
          </cell>
          <cell r="D2365" t="str">
            <v>m</v>
          </cell>
          <cell r="E2365">
            <v>119.94</v>
          </cell>
        </row>
        <row r="2366">
          <cell r="A2366" t="str">
            <v>ES010447</v>
          </cell>
          <cell r="B2366" t="str">
            <v>ES35050400/</v>
          </cell>
          <cell r="C2366" t="str">
            <v>Protetor de paredes, produzido com estrutura interna de suporte em aluminio e PVC, com reforcos em neoprene e externamente com capas de vinil de alto impacto com acabamento texturizado, nas cores padronizadas do fabricante, bate-macas tipo reto, com altur</v>
          </cell>
          <cell r="D2366" t="str">
            <v>m</v>
          </cell>
          <cell r="E2366">
            <v>116.94</v>
          </cell>
        </row>
        <row r="2367">
          <cell r="A2367" t="str">
            <v>ES010446</v>
          </cell>
          <cell r="B2367" t="str">
            <v>ES35050403/</v>
          </cell>
          <cell r="C2367" t="str">
            <v>Protetor de paredes, produzido com estrutura interna de suporte em aluminio e PVC, com reforcos em neoprene e externamente com capas de vinil de alto impacto com acabamento texturizado, nas cores padronizadas do fabricante, bate-macas tipo reto, com altur</v>
          </cell>
          <cell r="D2367" t="str">
            <v>m</v>
          </cell>
          <cell r="E2367">
            <v>131.94</v>
          </cell>
        </row>
        <row r="2368">
          <cell r="A2368" t="str">
            <v>ES010448</v>
          </cell>
          <cell r="B2368" t="str">
            <v>ES35050406/</v>
          </cell>
          <cell r="C2368" t="str">
            <v>Protetor de paredes, produzido com estrutura interna de suporte em aluminio e PVC, com reforcos em neoprene e externamente com capas de vinil de alto impacto com acabamento texturizado, nas cores padronizadas do fabricante, bate-macas tipo corrimao, com a</v>
          </cell>
          <cell r="D2368" t="str">
            <v>m</v>
          </cell>
          <cell r="E2368">
            <v>156.94</v>
          </cell>
        </row>
        <row r="2369">
          <cell r="A2369" t="str">
            <v>ES010449</v>
          </cell>
          <cell r="B2369" t="str">
            <v>ES35050409/</v>
          </cell>
          <cell r="C2369" t="str">
            <v>Protetor de paredes, produzido com estrutura interna de suporte em aluminio e PVC, com reforcos em neoprene e externamente com capas de vinil de alto impacto com acabamento texturizado, nas cores padronizadas do fabricante, bate-macas tipo reto, com altur</v>
          </cell>
          <cell r="D2369" t="str">
            <v>m</v>
          </cell>
          <cell r="E2369">
            <v>156.94</v>
          </cell>
        </row>
        <row r="2370">
          <cell r="A2370" t="str">
            <v>ET000626</v>
          </cell>
          <cell r="B2370" t="str">
            <v>ET05400050A</v>
          </cell>
          <cell r="C2370" t="str">
            <v>Concreto ciclopico, confeccionado com concreto dosado para uma resistencia caracteristica a compressao de 10MPa, tendo 30% do volume real ocupado por pedra-de-mao, exclusive esta; inclusive lancamento e adensamento mecanico, exclusive transporte manual de</v>
          </cell>
          <cell r="D2370" t="str">
            <v>m3</v>
          </cell>
          <cell r="E2370">
            <v>125.9</v>
          </cell>
        </row>
        <row r="2371">
          <cell r="A2371" t="str">
            <v>ET000624</v>
          </cell>
          <cell r="B2371" t="str">
            <v>ET05400100/</v>
          </cell>
          <cell r="C2371" t="str">
            <v>Concreto ciclopico, confeccionado com concreto dosado para uma resistencia caracteristica a compressao de 10MPa, tendo 30% do volume real ocupado por pedra-de-mao, inclusive transporte ate 20m e colocacao.</v>
          </cell>
          <cell r="D2371" t="str">
            <v>m3</v>
          </cell>
          <cell r="E2371">
            <v>153.63</v>
          </cell>
        </row>
        <row r="2372">
          <cell r="A2372" t="str">
            <v>ET000625</v>
          </cell>
          <cell r="B2372" t="str">
            <v>ET05400150A</v>
          </cell>
          <cell r="C2372" t="str">
            <v>Concreto ciclopico, confeccionado com concreto dosado para uma resistencia caracteristica a compressao de 10MPa, tendo 30% do volume real ocupado por pedra-de-mao, inclusive lancamento e adensamento mecanico, exclusive transporte manual dentro do canteiro</v>
          </cell>
          <cell r="D2372" t="str">
            <v>m3</v>
          </cell>
          <cell r="E2372">
            <v>154.69</v>
          </cell>
        </row>
        <row r="2373">
          <cell r="A2373" t="str">
            <v>ET004556</v>
          </cell>
          <cell r="B2373" t="str">
            <v>ET05450050/</v>
          </cell>
          <cell r="C2373" t="str">
            <v>Balcao de atendimento de concreto aparente moldado in situ, com concreto fck=10MPa, formas em madeira, pontaletes de Pinho ou similar, 3"x3" para escora e armacao com aco CA-50.  Pintura com verniz acrilico incolor.</v>
          </cell>
          <cell r="D2373" t="str">
            <v>m</v>
          </cell>
          <cell r="E2373">
            <v>684.99</v>
          </cell>
        </row>
        <row r="2374">
          <cell r="A2374" t="str">
            <v>ET005041</v>
          </cell>
          <cell r="B2374" t="str">
            <v>ET05450100/</v>
          </cell>
          <cell r="C2374" t="str">
            <v>Chapim de concreto aparente com acabamento desempenhado, usando forma de Madeirit ou similar, medindo (14x10)cm, fundido no local.  Fornecimento e colocacao.</v>
          </cell>
          <cell r="D2374" t="str">
            <v>m</v>
          </cell>
          <cell r="E2374">
            <v>14.55</v>
          </cell>
        </row>
        <row r="2375">
          <cell r="A2375" t="str">
            <v>ET000691</v>
          </cell>
          <cell r="B2375" t="str">
            <v>ET05450150/</v>
          </cell>
          <cell r="C2375" t="str">
            <v>Vergas de concreto armado para alvenaria com aproveitamento da madeira por 10 vezes.</v>
          </cell>
          <cell r="D2375" t="str">
            <v>m3</v>
          </cell>
          <cell r="E2375">
            <v>674.62</v>
          </cell>
        </row>
        <row r="2376">
          <cell r="A2376" t="str">
            <v>ET000690</v>
          </cell>
          <cell r="B2376" t="str">
            <v>ET05500050/</v>
          </cell>
          <cell r="C2376" t="str">
            <v>Cone ancoragem de cabo de aco de 12 cordoalhas de 12,50mm, compreendendo fornecimento do cone, de luva cone-bainha, de 2m de mola central e bainha, bem como as operacoes de protensao e injecao de cimento.</v>
          </cell>
          <cell r="D2376" t="str">
            <v>un</v>
          </cell>
          <cell r="E2376">
            <v>397.75</v>
          </cell>
        </row>
        <row r="2377">
          <cell r="A2377" t="str">
            <v>ET005121</v>
          </cell>
          <cell r="B2377" t="str">
            <v>ET05500100A</v>
          </cell>
          <cell r="C2377" t="str">
            <v>Cone de ancoragem de cabo de aco de 19 cordoalhas de 12,5mm, compreendendo fornecimento do cone, de luva cone-bainha, de 2m de mola central e bainha, bem como as operacoes de protensao e injecao de cimento.</v>
          </cell>
          <cell r="D2377" t="str">
            <v>un</v>
          </cell>
          <cell r="E2377">
            <v>599.29</v>
          </cell>
        </row>
        <row r="2378">
          <cell r="A2378" t="str">
            <v>ET010635</v>
          </cell>
          <cell r="B2378" t="str">
            <v>ET05550050/</v>
          </cell>
          <cell r="C2378" t="str">
            <v>Lona de polietileno (lona terreiro) com espessura de 0,20mm para impermeabilizacao de solo, medida pela area coberta.  Fornecimento e colocacao, inclusive com perdas e transpasse.</v>
          </cell>
          <cell r="D2378" t="str">
            <v>m2</v>
          </cell>
          <cell r="E2378">
            <v>1.03</v>
          </cell>
        </row>
        <row r="2379">
          <cell r="A2379" t="str">
            <v>ET017781</v>
          </cell>
          <cell r="B2379" t="str">
            <v>ET05600050/</v>
          </cell>
          <cell r="C2379" t="str">
            <v>Concreto armado, executado com concreto dosado para uma resistencia caracteristica a compressao de 15MPa, incluindo materiais para 1m3 de concreto, preparado segundo o item ET000596, e colocacao segundo o item ET000602; 12m2 de area moldada de formas segu</v>
          </cell>
          <cell r="D2379" t="str">
            <v>m3</v>
          </cell>
          <cell r="E2379">
            <v>724.88</v>
          </cell>
        </row>
        <row r="2380">
          <cell r="A2380" t="str">
            <v>ET000697</v>
          </cell>
          <cell r="B2380" t="str">
            <v>ET05650050/</v>
          </cell>
          <cell r="C2380" t="str">
            <v>Guarda-rodas de concreto armado, para viadutos, moldados no local, compreendendo vigas longitudinais apoiadas sobre montantes (conforme especificacao da Prefeitura da Cidade do Rio de Janeiro).</v>
          </cell>
          <cell r="D2380" t="str">
            <v>m</v>
          </cell>
          <cell r="E2380">
            <v>97.58</v>
          </cell>
        </row>
        <row r="2381">
          <cell r="A2381" t="str">
            <v>ET002103</v>
          </cell>
          <cell r="B2381" t="str">
            <v>ET05650100/</v>
          </cell>
          <cell r="C2381" t="str">
            <v>Guarda-roda de concreto armado tipo New Jersey, forma trapezoidal, com 15cm de topo, 38cm de base e 90,50cm de altura, engastado em sobre-laje de 12cm de espessura, exclusive esta, inclusive armadura de engaste.</v>
          </cell>
          <cell r="D2381" t="str">
            <v>m</v>
          </cell>
          <cell r="E2381">
            <v>157.30000000000001</v>
          </cell>
        </row>
        <row r="2382">
          <cell r="A2382" t="str">
            <v>ET002501</v>
          </cell>
          <cell r="B2382" t="str">
            <v>ET05650150/</v>
          </cell>
          <cell r="C2382" t="str">
            <v>Guarda-rodas de concreto armado, conforme especificacao da Prefeitura da Cidade do Rio de Janeiro, constando de montantes sustentando vigas em forma de trapezio de cantos arredondados, com secao de 55cm de largura por 15cm, e 25cm de faces laterais, inclu</v>
          </cell>
          <cell r="D2382" t="str">
            <v>m</v>
          </cell>
          <cell r="E2382">
            <v>77.12</v>
          </cell>
        </row>
        <row r="2383">
          <cell r="A2383" t="str">
            <v>ET007109</v>
          </cell>
          <cell r="B2383" t="str">
            <v>ET05650200A</v>
          </cell>
          <cell r="C2383" t="str">
            <v>Guarda-rodas de concreto armado, confeccionado com concreto importado de usina, dosado para concreto fck=20MPa e 8% de microssilica, tipo New Jersey ou similar, e forma trapezoidal.  Compreendendo materiais, lancamento, colocacao na forma e adensamento me</v>
          </cell>
          <cell r="D2383" t="str">
            <v>m</v>
          </cell>
          <cell r="E2383">
            <v>241.07</v>
          </cell>
        </row>
        <row r="2384">
          <cell r="A2384" t="str">
            <v>ET002449</v>
          </cell>
          <cell r="B2384" t="str">
            <v>ET05700050/</v>
          </cell>
          <cell r="C2384" t="str">
            <v>Guarda-corpo de concreto armado em lances de 3cm de comprimento e 60cm de altura, constando de 1 corrimao de (10x15)cm, feito com forma de Madeirit ou similar, apoiado em 4 colunas, com forma perdida de tubo de cimento amianto de 4".</v>
          </cell>
          <cell r="D2384" t="str">
            <v>m</v>
          </cell>
          <cell r="E2384">
            <v>17.98</v>
          </cell>
        </row>
        <row r="2385">
          <cell r="A2385" t="str">
            <v>ET001563</v>
          </cell>
          <cell r="B2385" t="str">
            <v>ET05700100/</v>
          </cell>
          <cell r="C2385" t="str">
            <v>Guarda-corpo em concreto armado (fck=15MPa, aco CA-50), formado por quadros retangulares de (1,90x0,50)m sustentados por 2 montantes de 0,85m de altura, inclusive fornecimento de materiais e elementos de fixacao na ponte.</v>
          </cell>
          <cell r="D2385" t="str">
            <v>m</v>
          </cell>
          <cell r="E2385">
            <v>57.87</v>
          </cell>
        </row>
        <row r="2386">
          <cell r="A2386" t="str">
            <v>ET000655</v>
          </cell>
          <cell r="B2386" t="str">
            <v>ET10050050/</v>
          </cell>
          <cell r="C2386" t="str">
            <v>Aco CA-25 para armadura de concreto, redonda, sem saliencia ou mossa, coeficiente de conformacao minima (aderencia) igual a 1, diametro igual a 5mm.  Fornecimento, incluindo 10% de perdas e arame 18.</v>
          </cell>
          <cell r="D2386" t="str">
            <v>Kg</v>
          </cell>
          <cell r="E2386">
            <v>2.98</v>
          </cell>
        </row>
        <row r="2387">
          <cell r="A2387" t="str">
            <v>ET001977</v>
          </cell>
          <cell r="B2387" t="str">
            <v>ET10050053/</v>
          </cell>
          <cell r="C2387" t="str">
            <v>Aco CA-25 para armadura de concreto, redonda, sem saliencia ou mossa, coeficiente de conformacao minima (aderencia) igual a 1, diametro de 6,3 a 8mm.  Fornecimento, incluindo 10% de perdas e arame 18.</v>
          </cell>
          <cell r="D2387" t="str">
            <v>Kg</v>
          </cell>
          <cell r="E2387">
            <v>3.05</v>
          </cell>
        </row>
        <row r="2388">
          <cell r="A2388" t="str">
            <v>ET000656</v>
          </cell>
          <cell r="B2388" t="str">
            <v>ET10050059/</v>
          </cell>
          <cell r="C2388" t="str">
            <v>Aco CA-25 para armadura de concreto, redonda, sem saliencia ou mossa, coeficiente de conformacao minima (aderencia) igual a 1, diametro maior ou igual a 10mm.  Fornecimento, incluindo 10% de perdas  e arame 18.</v>
          </cell>
          <cell r="D2388" t="str">
            <v>Kg</v>
          </cell>
          <cell r="E2388">
            <v>2.39</v>
          </cell>
        </row>
        <row r="2389">
          <cell r="A2389" t="str">
            <v>ET000657</v>
          </cell>
          <cell r="B2389" t="str">
            <v>ET10050062/</v>
          </cell>
          <cell r="C2389" t="str">
            <v>Aco CA-25 para armadura de concreto, redonda, sem saliencia ou mossa, coeficiente de conformacao minima (aderencia) igual a 1, diametro igual a 3/8".  Fornecimento, incluindo 10% de perdas e arame 18.</v>
          </cell>
          <cell r="D2389" t="str">
            <v>Kg</v>
          </cell>
          <cell r="E2389">
            <v>2.6</v>
          </cell>
        </row>
        <row r="2390">
          <cell r="A2390" t="str">
            <v>ET000658</v>
          </cell>
          <cell r="B2390" t="str">
            <v>ET10050065/</v>
          </cell>
          <cell r="C2390" t="str">
            <v>Aco CA-25 para armadura de concreto, redonda, sem saliencia ou mossa, coeficiente conformacao minima (aderencia) igual a 1, diametro igual a 1/2".  Fornecimento, incluindo 10% de perdas e arame 18.</v>
          </cell>
          <cell r="D2390" t="str">
            <v>Kg</v>
          </cell>
          <cell r="E2390">
            <v>2.08</v>
          </cell>
        </row>
        <row r="2391">
          <cell r="A2391" t="str">
            <v>ET000659</v>
          </cell>
          <cell r="B2391" t="str">
            <v>ET10050068/</v>
          </cell>
          <cell r="C2391" t="str">
            <v>Aco CA-25 para armadura de concreto, redonda, sem saliencia ou mossa, coeficiente conformacao minima (aderencia) igual a 1, diametro igual a 5/8".  Fornecimento, incluindo 10% de perdas e arame 18.</v>
          </cell>
          <cell r="D2391" t="str">
            <v>Kg</v>
          </cell>
          <cell r="E2391">
            <v>2.48</v>
          </cell>
        </row>
        <row r="2392">
          <cell r="A2392" t="str">
            <v>ET000660</v>
          </cell>
          <cell r="B2392" t="str">
            <v>ET10050071/</v>
          </cell>
          <cell r="C2392" t="str">
            <v>Aco CA-25 para armadura de concreto, redonda, sem saliencia ou mossa , coeficiente conformacao minima (aderencia) igual a 1, diametro igual a 3/4".  Fornecimento, incluindo 10% de perdas  e arame 18.</v>
          </cell>
          <cell r="D2392" t="str">
            <v>Kg</v>
          </cell>
          <cell r="E2392">
            <v>2.5</v>
          </cell>
        </row>
        <row r="2393">
          <cell r="A2393" t="str">
            <v>ET000661</v>
          </cell>
          <cell r="B2393" t="str">
            <v>ET10050074/</v>
          </cell>
          <cell r="C2393" t="str">
            <v>Aco CA-25 para armadura de concreto, redonda, sem saliencia ou mossa , coeficiente conformacao minima (aderencia) igual a 1, diametro igual a 7/8".  Fornecimento, incluindo 10% de perdas e arame 18.</v>
          </cell>
          <cell r="D2393" t="str">
            <v>Kg</v>
          </cell>
          <cell r="E2393">
            <v>2.42</v>
          </cell>
        </row>
        <row r="2394">
          <cell r="A2394" t="str">
            <v>ET000662</v>
          </cell>
          <cell r="B2394" t="str">
            <v>ET10050077/</v>
          </cell>
          <cell r="C2394" t="str">
            <v>Aco CA-25 para armadura de concreto, redonda, sem saliencia ou mossa , coeficiente conformacao minima (aderencia) igual a 1, diametro igual a 1".  Fornecimento, incluindo 10% de perdas e arame 18.</v>
          </cell>
          <cell r="D2394" t="str">
            <v>Kg</v>
          </cell>
          <cell r="E2394">
            <v>2.11</v>
          </cell>
        </row>
        <row r="2395">
          <cell r="A2395" t="str">
            <v>ET000663</v>
          </cell>
          <cell r="B2395" t="str">
            <v>ET10050080/</v>
          </cell>
          <cell r="C2395" t="str">
            <v>Aco CA-25 para armadura de concreto, redonda, sem saliencia ou mossa, coeficiente conformacao minima (aderencia) igual a 1, diametro igual a 1 1/4".  Fornecimento, incluindo 10% de perdas de pontas e arame 18.</v>
          </cell>
          <cell r="D2395" t="str">
            <v>Kg</v>
          </cell>
          <cell r="E2395">
            <v>3.21</v>
          </cell>
        </row>
        <row r="2396">
          <cell r="A2396" t="str">
            <v>ET000672</v>
          </cell>
          <cell r="B2396" t="str">
            <v>ET10050100/</v>
          </cell>
          <cell r="C2396" t="str">
            <v>Aco CA-50 para armadura de concreto, com saliencia ou mossa, coeficiente de conformacao superficial minimo (aderencia) igual a 1,5, diametro de 6,3mm.  Fornecimento, incluindo 10% de perdas e arame 18.</v>
          </cell>
          <cell r="D2396" t="str">
            <v>Kg</v>
          </cell>
          <cell r="E2396">
            <v>2.98</v>
          </cell>
        </row>
        <row r="2397">
          <cell r="A2397" t="str">
            <v>ET000673</v>
          </cell>
          <cell r="B2397" t="str">
            <v>ET10050103/</v>
          </cell>
          <cell r="C2397" t="str">
            <v>Aco CA-50 para armadura de concreto, com saliencia ou mossa, coeficiente de conformacao superficial minimo (aderencia) igual a 1,5, diametro de 8mm.  Fornecimento, incluimdo 10% de perdas e arame 18.</v>
          </cell>
          <cell r="D2397" t="str">
            <v>Kg</v>
          </cell>
          <cell r="E2397">
            <v>2.81</v>
          </cell>
        </row>
        <row r="2398">
          <cell r="A2398" t="str">
            <v>ET000674</v>
          </cell>
          <cell r="B2398" t="str">
            <v>ET10050106/</v>
          </cell>
          <cell r="C2398" t="str">
            <v>Aco CA-50 para armadura de concreto, com saliencia ou mossa, coeficiente de conformacao superficial minimo (aderencia) igual a 1,5, diametro de 10mm.  Fornecimento, incluindo 10% de perdas e arame 18.</v>
          </cell>
          <cell r="D2398" t="str">
            <v>Kg</v>
          </cell>
          <cell r="E2398">
            <v>2.5299999999999998</v>
          </cell>
        </row>
        <row r="2399">
          <cell r="A2399" t="str">
            <v>ET000675</v>
          </cell>
          <cell r="B2399" t="str">
            <v>ET10050109/</v>
          </cell>
          <cell r="C2399" t="str">
            <v>Aco CA-50 para armadura de concreto, com saliencia ou mossa, coeficiente de conformacao superficial minimo (aderencia) igual a 1,5, diametro de 12,5mm.  Fornecimento, incluindo 10% de perdas e arame 18.</v>
          </cell>
          <cell r="D2399" t="str">
            <v>Kg</v>
          </cell>
          <cell r="E2399">
            <v>2.37</v>
          </cell>
        </row>
        <row r="2400">
          <cell r="A2400" t="str">
            <v>ET000676</v>
          </cell>
          <cell r="B2400" t="str">
            <v>ET10050112/</v>
          </cell>
          <cell r="C2400" t="str">
            <v>Aco CA-50 para armadura de concreto, com saliencia ou mossa, coeficiente de conformacao superficial minimo (aderencia) igual a 1,5, diametro de 16mm.  Fornecimento, incluindo 10% de perdas e arame 18.</v>
          </cell>
          <cell r="D2400" t="str">
            <v>Kg</v>
          </cell>
          <cell r="E2400">
            <v>2.44</v>
          </cell>
        </row>
        <row r="2401">
          <cell r="A2401" t="str">
            <v>ET000677</v>
          </cell>
          <cell r="B2401" t="str">
            <v>ET10050115/</v>
          </cell>
          <cell r="C2401" t="str">
            <v>Aco CA-50 para armadura de concreto, com saliencia ou mossa, coeficiente de conformacao superficial minimo (aderencia) igual a 1,5, diametro de 20mm.  Fornecimento, incluindo 10% de perdas e arame 18.</v>
          </cell>
          <cell r="D2401" t="str">
            <v>Kg</v>
          </cell>
          <cell r="E2401">
            <v>2.42</v>
          </cell>
        </row>
        <row r="2402">
          <cell r="A2402" t="str">
            <v>ET000679</v>
          </cell>
          <cell r="B2402" t="str">
            <v>ET10050118/</v>
          </cell>
          <cell r="C2402" t="str">
            <v>Aco CA-50 para armadura de concreto, com saliencia ou mossa, coeficiente de conformacao superficial minimo (aderencia) igual a 1,5, diametro de 25mm.  Fornecimento, incluindo 10% de perdas  e arame 18.</v>
          </cell>
          <cell r="D2402" t="str">
            <v>Kg</v>
          </cell>
          <cell r="E2402">
            <v>2.42</v>
          </cell>
        </row>
        <row r="2403">
          <cell r="A2403" t="str">
            <v>ET000680</v>
          </cell>
          <cell r="B2403" t="str">
            <v>ET10050121/</v>
          </cell>
          <cell r="C2403" t="str">
            <v>Aco CA-50 para armadura de concreto, com saliencia ou mossa, coeficiente de conformacao superficial minimo (aderencia) igual a 1,5, diametro de 32mm.  Fornecimento, incluindo 10% de perdas e arame 18.</v>
          </cell>
          <cell r="D2403" t="str">
            <v>Kg</v>
          </cell>
          <cell r="E2403">
            <v>2.83</v>
          </cell>
        </row>
        <row r="2404">
          <cell r="A2404" t="str">
            <v>ET000664</v>
          </cell>
          <cell r="B2404" t="str">
            <v>ET10050150/</v>
          </cell>
          <cell r="C2404" t="str">
            <v>Aco CA-60 para armadura de concreto, redondo, sem saliencia ou mossa, coeficiente de conformacao superficial minimo (aderencia) igual a 1,5, diametro de 3,4mm.  Fornecimento, incluindo  10% de perdas e arame 18.</v>
          </cell>
          <cell r="D2404" t="str">
            <v>Kg</v>
          </cell>
          <cell r="E2404">
            <v>2.76</v>
          </cell>
        </row>
        <row r="2405">
          <cell r="A2405" t="str">
            <v>ET000665</v>
          </cell>
          <cell r="B2405" t="str">
            <v>ET10050153/</v>
          </cell>
          <cell r="C2405" t="str">
            <v>Aco CA-60 para armadura de concreto, redondo, sem saliencia ou mossa, coeficiente de conformacao superficial minimo (aderencia) igual a 1,5, diametro de 4,20mm.  Fornecimento, incluindo 10% de perdas e arame 18.</v>
          </cell>
          <cell r="D2405" t="str">
            <v>Kg</v>
          </cell>
          <cell r="E2405">
            <v>2.88</v>
          </cell>
        </row>
        <row r="2406">
          <cell r="A2406" t="str">
            <v>ET000666</v>
          </cell>
          <cell r="B2406" t="str">
            <v>ET10050156/</v>
          </cell>
          <cell r="C2406" t="str">
            <v>Aco CA-60 para armadura de concreto, redondo, sem saliencia ou mossa, coeficiente de conformacao superficial minimo (aderencia) igual a 1,5, diametro de 4,60mm.  Fornecimento, incluindo 10% de perdas e arame 18.</v>
          </cell>
          <cell r="D2406" t="str">
            <v>Kg</v>
          </cell>
          <cell r="E2406">
            <v>3.79</v>
          </cell>
        </row>
        <row r="2407">
          <cell r="A2407" t="str">
            <v>ET000667</v>
          </cell>
          <cell r="B2407" t="str">
            <v>ET10050159/</v>
          </cell>
          <cell r="C2407" t="str">
            <v>Aco CA-60 para armadura de concreto, redondo, sem saliencia ou mossa, coeficiente de conformacao superficial minimo (aderencia) igual a 1,5, diametro de 5mm.  Fornecimento, incluindo 10% de perdas e arame 18.</v>
          </cell>
          <cell r="D2407" t="str">
            <v>Kg</v>
          </cell>
          <cell r="E2407">
            <v>3.11</v>
          </cell>
        </row>
        <row r="2408">
          <cell r="A2408" t="str">
            <v>ET000668</v>
          </cell>
          <cell r="B2408" t="str">
            <v>ET10050162/</v>
          </cell>
          <cell r="C2408" t="str">
            <v>Aco CA-60 para armadura de concreto, redondo, sem saliencia ou mossa, coeficiente de conformacao superficial minimo (aderencia) igual a 1,5, diametro de 6mm.  Fornecimento, incluindo 10% de  perdas e arame 18.</v>
          </cell>
          <cell r="D2408" t="str">
            <v>Kg</v>
          </cell>
          <cell r="E2408">
            <v>3.08</v>
          </cell>
        </row>
        <row r="2409">
          <cell r="A2409" t="str">
            <v>ET000669</v>
          </cell>
          <cell r="B2409" t="str">
            <v>ET10050165/</v>
          </cell>
          <cell r="C2409" t="str">
            <v>Aco CA-60 para armadura de concreto, redondo, sem saliencia ou mossa, coeficiente de conformacao superficial minimo (aderencia) igual a 1,5, diametro de 6,40mm.  Fornecimento, incluindo 10% de perdas e arame 18.</v>
          </cell>
          <cell r="D2409" t="str">
            <v>Kg</v>
          </cell>
          <cell r="E2409">
            <v>3.72</v>
          </cell>
        </row>
        <row r="2410">
          <cell r="A2410" t="str">
            <v>ET000670</v>
          </cell>
          <cell r="B2410" t="str">
            <v>ET10050168/</v>
          </cell>
          <cell r="C2410" t="str">
            <v>Aco CA-60 para armadura de concreto, redondo, sem saliencia ou mossa, coeficiente de conformacao superficial minimo (aderencia) igual a 1,5, diametro de 7mm.  Fornecimento, incluindo 10% de perdas de pontas e arame 18.</v>
          </cell>
          <cell r="D2410" t="str">
            <v>Kg</v>
          </cell>
          <cell r="E2410">
            <v>2.99</v>
          </cell>
        </row>
        <row r="2411">
          <cell r="A2411" t="str">
            <v>ET000671</v>
          </cell>
          <cell r="B2411" t="str">
            <v>ET10050171/</v>
          </cell>
          <cell r="C2411" t="str">
            <v>Aco CA-60 para armadura de concreto, redondo, sem saliencia ou mossa, coeficiente de conformacao superficial minimo (aderencia) igual a 1,5, diametro de 8mm.  Fornecimento, incluindo 10% de perdas e arame 18.</v>
          </cell>
          <cell r="D2411" t="str">
            <v>Kg</v>
          </cell>
          <cell r="E2411">
            <v>2.73</v>
          </cell>
        </row>
        <row r="2412">
          <cell r="A2412" t="str">
            <v>ET002534</v>
          </cell>
          <cell r="B2412" t="str">
            <v>ET10050200/</v>
          </cell>
          <cell r="C2412" t="str">
            <v>Cabo de aco de 6 cordoalhas de 1/2" (12,5mm) inclusive bainha metalica, e perdas de pontas, compreendendo apenas o fornecimento medido pelo peso do cabo de aco geometricamente necessario.</v>
          </cell>
          <cell r="D2412" t="str">
            <v>Kg</v>
          </cell>
          <cell r="E2412">
            <v>8.17</v>
          </cell>
        </row>
        <row r="2413">
          <cell r="A2413" t="str">
            <v>ET002393</v>
          </cell>
          <cell r="B2413" t="str">
            <v>ET10050250/</v>
          </cell>
          <cell r="C2413" t="str">
            <v>Cabo de aco de 12 cordoalhas de 1/2" (12,5mm) inclusive bainha metalica, e perdas de pontas, com fornecimento medido pelo peso do cabo de aco geometricamente necessarios.</v>
          </cell>
          <cell r="D2413" t="str">
            <v>Kg</v>
          </cell>
          <cell r="E2413">
            <v>6.73</v>
          </cell>
        </row>
        <row r="2414">
          <cell r="A2414" t="str">
            <v>ET005116</v>
          </cell>
          <cell r="B2414" t="str">
            <v>ET10050300/</v>
          </cell>
          <cell r="C2414" t="str">
            <v>Cabo de aco de 19 cordoalhas de 1/2" (12,5mm) inclusive bainha metalica, e perdas de pontas, com fornecimento medido pelo peso do cabo de aco geometricamente necessarios.</v>
          </cell>
          <cell r="D2414" t="str">
            <v>Kg</v>
          </cell>
          <cell r="E2414">
            <v>6.16</v>
          </cell>
        </row>
        <row r="2415">
          <cell r="A2415" t="str">
            <v>ET008239</v>
          </cell>
          <cell r="B2415" t="str">
            <v>ET10050350/</v>
          </cell>
          <cell r="C2415" t="str">
            <v>Cabo de aco galvanizado, diametro de 3/8", com alma de fibra, 6 pernas com 19 fios.  Fornecimento.</v>
          </cell>
          <cell r="D2415" t="str">
            <v>m</v>
          </cell>
          <cell r="E2415">
            <v>5.21</v>
          </cell>
        </row>
        <row r="2416">
          <cell r="A2416" t="str">
            <v>ET006184</v>
          </cell>
          <cell r="B2416" t="str">
            <v>ET10050356/</v>
          </cell>
          <cell r="C2416" t="str">
            <v>Cabo de aco galvanizado, diametro de 5/8".  Fornecimento.</v>
          </cell>
          <cell r="D2416" t="str">
            <v>m</v>
          </cell>
          <cell r="E2416">
            <v>12.39</v>
          </cell>
        </row>
        <row r="2417">
          <cell r="A2417" t="str">
            <v>ET000682</v>
          </cell>
          <cell r="B2417" t="str">
            <v>ET10100050/</v>
          </cell>
          <cell r="C2417" t="str">
            <v>Corte, dobragem, montagem e colocacao de ferragens nas formas, aco CA-25, barra redonda com diametro igual a 5mm.</v>
          </cell>
          <cell r="D2417" t="str">
            <v>Kg</v>
          </cell>
          <cell r="E2417">
            <v>1.39</v>
          </cell>
        </row>
        <row r="2418">
          <cell r="A2418" t="str">
            <v>ET000683</v>
          </cell>
          <cell r="B2418" t="str">
            <v>ET10100053/</v>
          </cell>
          <cell r="C2418" t="str">
            <v>Corte, dobragem, montagem e colocacao de ferragens nas formas, aco CA-25, barra redonda com diametro entre 6,3mm a 8mm.</v>
          </cell>
          <cell r="D2418" t="str">
            <v>Kg</v>
          </cell>
          <cell r="E2418">
            <v>1.1599999999999999</v>
          </cell>
        </row>
        <row r="2419">
          <cell r="A2419" t="str">
            <v>ET000687</v>
          </cell>
          <cell r="B2419" t="str">
            <v>ET10100056/</v>
          </cell>
          <cell r="C2419" t="str">
            <v>Corte, dobragem, montagem e colocacao de ferragens nas formas, aco CA-50, em barra redonda, com diametro igual a 6,3mm.</v>
          </cell>
          <cell r="D2419" t="str">
            <v>Kg</v>
          </cell>
          <cell r="E2419">
            <v>1.39</v>
          </cell>
        </row>
        <row r="2420">
          <cell r="A2420" t="str">
            <v>ET000684</v>
          </cell>
          <cell r="B2420" t="str">
            <v>ET10100059/</v>
          </cell>
          <cell r="C2420" t="str">
            <v>Corte, dobragem, montagem e colocacao de ferragens nas formas, aco CA-25, barra redonda com diametro maior ou igual a 10mm.</v>
          </cell>
          <cell r="D2420" t="str">
            <v>Kg</v>
          </cell>
          <cell r="E2420" t="e">
            <v>#N/A</v>
          </cell>
        </row>
        <row r="2421">
          <cell r="A2421" t="str">
            <v>ET000689</v>
          </cell>
          <cell r="B2421" t="str">
            <v>ET10100062/</v>
          </cell>
          <cell r="C2421" t="str">
            <v>Corte, dobragem, montagem e colocacao de ferragens nas formas, aco CA-50, em barra redonda, com diametro acima de 12,5mm.</v>
          </cell>
          <cell r="D2421" t="str">
            <v>Kg</v>
          </cell>
          <cell r="E2421">
            <v>1.04</v>
          </cell>
        </row>
        <row r="2422">
          <cell r="A2422" t="str">
            <v>ET000688</v>
          </cell>
          <cell r="B2422" t="str">
            <v>ET10100061/</v>
          </cell>
          <cell r="C2422" t="str">
            <v>Corte, dobragem, montagem e colocacao de ferragens nas formas, aco CA-50, em barra redonda, com diametro entre 6,3mm e 12,5mm.</v>
          </cell>
          <cell r="D2422" t="str">
            <v>Kg</v>
          </cell>
          <cell r="E2422">
            <v>1.22</v>
          </cell>
        </row>
        <row r="2423">
          <cell r="A2423" t="str">
            <v>ET000685</v>
          </cell>
          <cell r="B2423" t="str">
            <v>ET10100068/</v>
          </cell>
          <cell r="C2423" t="str">
            <v>Corte, dobragem, montagem e colocacao de ferragens nas formas, aco CA-60, em fio redondo, com diametro entre 4,2mm a 6mm.</v>
          </cell>
          <cell r="D2423" t="str">
            <v>Kg</v>
          </cell>
          <cell r="E2423">
            <v>1.28</v>
          </cell>
        </row>
        <row r="2424">
          <cell r="A2424" t="str">
            <v>ET000686</v>
          </cell>
          <cell r="B2424" t="str">
            <v>ET10100071/</v>
          </cell>
          <cell r="C2424" t="str">
            <v>Corte, dobragem, montagem e colocacao de ferragens nas formas, aco CA-60, em fio redondo, com diametro entre 6,4mm a 8mm.</v>
          </cell>
          <cell r="D2424" t="str">
            <v>Kg</v>
          </cell>
          <cell r="E2424">
            <v>1.39</v>
          </cell>
        </row>
        <row r="2425">
          <cell r="A2425" t="str">
            <v>ET017895</v>
          </cell>
          <cell r="B2425" t="str">
            <v>ET10100100A</v>
          </cell>
          <cell r="C2425" t="str">
            <v>Preparo e colocacao de 6 cordoalhas de 12,5mm nas formas, compreendendo corte, montagem, enfiacao na bainha e fornecimento de cimento para injecao.</v>
          </cell>
          <cell r="D2425" t="str">
            <v>m</v>
          </cell>
          <cell r="E2425">
            <v>4.3600000000000003</v>
          </cell>
        </row>
        <row r="2426">
          <cell r="A2426" t="str">
            <v>ET017893</v>
          </cell>
          <cell r="B2426" t="str">
            <v>ET10100103A</v>
          </cell>
          <cell r="C2426" t="str">
            <v>Preparo e colocacao de 12 cordoalhas de 12,5mm nas formas compreendendo corte, montagem, enfiacao e fornecimento de cimento para injecao.</v>
          </cell>
          <cell r="D2426" t="str">
            <v>m</v>
          </cell>
          <cell r="E2426">
            <v>10.53</v>
          </cell>
        </row>
        <row r="2427">
          <cell r="A2427" t="str">
            <v>ET017911</v>
          </cell>
          <cell r="B2427" t="str">
            <v>ET10100106A</v>
          </cell>
          <cell r="C2427" t="str">
            <v>Preparo e colocacao de 19 cordoalhas de 12,5mm nas formas, compreendendo corte, dobragem, enfiacao na bainha, bem como o fornecimento de cimento para injecao.</v>
          </cell>
          <cell r="D2427" t="str">
            <v>m</v>
          </cell>
          <cell r="E2427">
            <v>5.6</v>
          </cell>
        </row>
        <row r="2428">
          <cell r="A2428" t="str">
            <v>ET000628</v>
          </cell>
          <cell r="B2428" t="str">
            <v>ET15050050/</v>
          </cell>
          <cell r="C2428" t="str">
            <v>Formas especiais de madeira para pecas de concreto pre-moldado, servindo 20 vezes, tabuas de Pinho de 3a ou madeira equivalente, com 4cm de espessura, moldagem e desmoldagem.</v>
          </cell>
          <cell r="D2428" t="str">
            <v>m2</v>
          </cell>
          <cell r="E2428">
            <v>8.2799999999999994</v>
          </cell>
        </row>
        <row r="2429">
          <cell r="A2429" t="str">
            <v>ET000631</v>
          </cell>
          <cell r="B2429" t="str">
            <v>ET15100050/</v>
          </cell>
          <cell r="C2429" t="str">
            <v>Formas de madeira para moldagem de pecas de concreto armado com paramentos planos, em lajes, vigas, paredes, etc., inclusive fornecimento dos materiais e desmoldagem servindo a madeira 1 vez, tabuas de Pinho de 3a ou madeira equivalente, com 2,5cm de espe</v>
          </cell>
          <cell r="D2429" t="str">
            <v>m2</v>
          </cell>
          <cell r="E2429">
            <v>29.72</v>
          </cell>
        </row>
        <row r="2430">
          <cell r="A2430" t="str">
            <v>ET000630</v>
          </cell>
          <cell r="B2430" t="str">
            <v>ET15100100/</v>
          </cell>
          <cell r="C2430" t="str">
            <v xml:space="preserve">Formas de madeira para moldagem de pecas de concreto armado com paramentos planos, em lajes, vigas, paredes, etc., inclusive fornecimento dos materiais e desmoldagem servindo a madeira 1,4 vezes, tabuas de Pinho de 3a ou madeira equivalente, com 2,5cm de </v>
          </cell>
          <cell r="D2430" t="str">
            <v>m2</v>
          </cell>
          <cell r="E2430">
            <v>25.83</v>
          </cell>
        </row>
        <row r="2431">
          <cell r="A2431" t="str">
            <v>ET000743</v>
          </cell>
          <cell r="B2431" t="str">
            <v>ET55100203/</v>
          </cell>
          <cell r="C2431" t="str">
            <v>Superestrutura de ponte ou viaduto, pre-fabricada, em concreto protendido, classe 36, para 2 faixas de trafego, com 7,20m de pista de rolamento, com vao entre 7,50m e 12,50m, colocado.</v>
          </cell>
          <cell r="D2431" t="str">
            <v>m</v>
          </cell>
          <cell r="E2431">
            <v>13271.49</v>
          </cell>
        </row>
        <row r="2432">
          <cell r="A2432" t="str">
            <v>ET007127</v>
          </cell>
          <cell r="B2432" t="str">
            <v>ET55100206/</v>
          </cell>
          <cell r="C2432" t="str">
            <v>Superestrutura de ponte ou viaduto, pre-fabricada, em concreto protendido, classe 36, para 2 faixas de trafego, com 7,20m de pista de rolamento, com largura total de 10,50m, sem capeamento, com vao entre 17,50m e 25m, colocado.</v>
          </cell>
          <cell r="D2432" t="str">
            <v>m</v>
          </cell>
          <cell r="E2432">
            <v>17770.689999999999</v>
          </cell>
        </row>
        <row r="2433">
          <cell r="A2433" t="str">
            <v>ET000744</v>
          </cell>
          <cell r="B2433" t="str">
            <v>ET55100250/</v>
          </cell>
          <cell r="C2433" t="str">
            <v>Superestrutura de ponte ou viaduto, pre-fabricada, em concreto protendido, classe 36, para 2 faixas de trafego, com 7,20m de pista de rolamento, com guarda-rodas, passeios e guarda-corpo e largura total de 10,50m, sem capeamento, com vao entre 7,50m e 12,</v>
          </cell>
          <cell r="D2433" t="str">
            <v>m</v>
          </cell>
          <cell r="E2433">
            <v>14808.9</v>
          </cell>
        </row>
        <row r="2434">
          <cell r="A2434" t="str">
            <v>ET000745</v>
          </cell>
          <cell r="B2434" t="str">
            <v>ET55100300/</v>
          </cell>
          <cell r="C2434" t="str">
            <v>Superestrutura de passarela, pre-fabricadas, para pedestre, em concreto protendido, com 1,75m de largura util, com vao entre 7,50m e 15m, colocado.</v>
          </cell>
          <cell r="D2434" t="str">
            <v>m</v>
          </cell>
          <cell r="E2434">
            <v>2539.42</v>
          </cell>
        </row>
        <row r="2435">
          <cell r="A2435" t="str">
            <v>ET007111</v>
          </cell>
          <cell r="B2435" t="str">
            <v>ET55100350/</v>
          </cell>
          <cell r="C2435" t="str">
            <v>Lancamento de viga pre-moldada, comprimento medio de 25m e 30 toneladas, com utilizacao de trelica sicet e carrelone.  Compreendendo carregador frontal para propulsao do carrelone, apoios de nivelamento em concreto armado para a trelica, inclusive operaca</v>
          </cell>
          <cell r="D2435" t="str">
            <v>un</v>
          </cell>
          <cell r="E2435" t="e">
            <v>#N/A</v>
          </cell>
        </row>
        <row r="2436">
          <cell r="A2436" t="str">
            <v>ET004800</v>
          </cell>
          <cell r="B2436" t="str">
            <v>ET60050050/</v>
          </cell>
          <cell r="C2436" t="str">
            <v>Concreto importado de usina dosado racionalmente para uma resistencia caracteristica a compressao de 9MPa.</v>
          </cell>
          <cell r="D2436" t="str">
            <v>m3</v>
          </cell>
          <cell r="E2436">
            <v>169.16</v>
          </cell>
        </row>
        <row r="2437">
          <cell r="A2437" t="str">
            <v>ET000731</v>
          </cell>
          <cell r="B2437" t="str">
            <v>ET60050053/</v>
          </cell>
          <cell r="C2437" t="str">
            <v>Concreto importado de usina dosado racionalmente para uma resistencia caracteristica a compressao de 11MPa.</v>
          </cell>
          <cell r="D2437" t="str">
            <v>m3</v>
          </cell>
          <cell r="E2437">
            <v>168.13</v>
          </cell>
        </row>
        <row r="2438">
          <cell r="A2438" t="str">
            <v>ET000732</v>
          </cell>
          <cell r="B2438" t="str">
            <v>ET60050056/</v>
          </cell>
          <cell r="C2438" t="str">
            <v>Concreto importado de usina dosado racionalmente para uma resistencia caracteristica a compressao de 15MPa.</v>
          </cell>
          <cell r="D2438" t="str">
            <v>m3</v>
          </cell>
          <cell r="E2438">
            <v>179</v>
          </cell>
        </row>
        <row r="2439">
          <cell r="A2439" t="str">
            <v>ET000733</v>
          </cell>
          <cell r="B2439" t="str">
            <v>ET60050059/</v>
          </cell>
          <cell r="C2439" t="str">
            <v>Concreto importado de usina dosado racionalmente para uma resistencia caracteristica a compressao de 18MPa.</v>
          </cell>
          <cell r="D2439" t="str">
            <v>m3</v>
          </cell>
          <cell r="E2439">
            <v>187.34</v>
          </cell>
        </row>
        <row r="2440">
          <cell r="A2440" t="str">
            <v>ET000734</v>
          </cell>
          <cell r="B2440" t="str">
            <v>ET60050062/</v>
          </cell>
          <cell r="C2440" t="str">
            <v>Concreto importado de usina dosado racionalmente para uma resistencia caracteristica a compressao de 20MPa.</v>
          </cell>
          <cell r="D2440" t="str">
            <v>m3</v>
          </cell>
          <cell r="E2440">
            <v>194.63</v>
          </cell>
        </row>
        <row r="2441">
          <cell r="A2441" t="str">
            <v>ET000735</v>
          </cell>
          <cell r="B2441" t="str">
            <v>ET60050065/</v>
          </cell>
          <cell r="C2441" t="str">
            <v>Concreto importado de usina dosado racionalmente para uma resistencia caracteristica a compressao de 21MPa.</v>
          </cell>
          <cell r="D2441" t="str">
            <v>m3</v>
          </cell>
          <cell r="E2441">
            <v>198.28</v>
          </cell>
        </row>
        <row r="2442">
          <cell r="A2442" t="str">
            <v>ET000736</v>
          </cell>
          <cell r="B2442" t="str">
            <v>ET60050068/</v>
          </cell>
          <cell r="C2442" t="str">
            <v>Concreto importado de usina dosado racionalmente para uma resistencia caracteristica a compressao de 22,5MPa.</v>
          </cell>
          <cell r="D2442" t="str">
            <v>m3</v>
          </cell>
          <cell r="E2442">
            <v>211.53</v>
          </cell>
        </row>
        <row r="2443">
          <cell r="A2443" t="str">
            <v>ET016694</v>
          </cell>
          <cell r="B2443" t="str">
            <v>ET60050100/</v>
          </cell>
          <cell r="C2443" t="str">
            <v>Concreto importado de usina dosado racionalmente para uma resistencia caracteristica a compressao de 40Mpa.</v>
          </cell>
          <cell r="D2443" t="str">
            <v>m3</v>
          </cell>
          <cell r="E2443">
            <v>258.51</v>
          </cell>
        </row>
        <row r="2444">
          <cell r="A2444" t="str">
            <v>ET017123</v>
          </cell>
          <cell r="B2444" t="str">
            <v>ET60050150/</v>
          </cell>
          <cell r="C2444" t="str">
            <v>Concreto usinado com fck=11MPa, colorido com oxido de ferro vermelho, inclusive transporte e descarga.</v>
          </cell>
          <cell r="D2444" t="str">
            <v>m3</v>
          </cell>
          <cell r="E2444" t="e">
            <v>#N/A</v>
          </cell>
        </row>
        <row r="2445">
          <cell r="A2445" t="str">
            <v>ET018056</v>
          </cell>
          <cell r="B2445" t="str">
            <v>ET60050159/</v>
          </cell>
          <cell r="C2445" t="str">
            <v>Concreto colorido, com oxido de ferro vermelho sintetico, importado de usina, dosado racionalmente para uma resistencia caracteristica a compressao de 15 Mpa.</v>
          </cell>
          <cell r="D2445" t="str">
            <v>m3</v>
          </cell>
          <cell r="E2445">
            <v>183.96</v>
          </cell>
        </row>
        <row r="2446">
          <cell r="A2446" t="str">
            <v>ET018065</v>
          </cell>
          <cell r="B2446" t="str">
            <v>ET60100300/</v>
          </cell>
          <cell r="C2446" t="e">
            <v>#N/A</v>
          </cell>
          <cell r="D2446" t="e">
            <v>#N/A</v>
          </cell>
          <cell r="E2446">
            <v>293.20999999999998</v>
          </cell>
        </row>
        <row r="2447">
          <cell r="A2447" t="str">
            <v>ET018078</v>
          </cell>
          <cell r="B2447" t="str">
            <v>ET60100500/</v>
          </cell>
          <cell r="C2447" t="e">
            <v>#N/A</v>
          </cell>
          <cell r="D2447" t="e">
            <v>#N/A</v>
          </cell>
          <cell r="E2447">
            <v>351.21</v>
          </cell>
        </row>
        <row r="2448">
          <cell r="A2448" t="str">
            <v>ET018079</v>
          </cell>
          <cell r="B2448" t="str">
            <v>ET60100600/</v>
          </cell>
          <cell r="C2448" t="e">
            <v>#N/A</v>
          </cell>
          <cell r="D2448" t="e">
            <v>#N/A</v>
          </cell>
          <cell r="E2448">
            <v>383.21</v>
          </cell>
        </row>
        <row r="2449">
          <cell r="A2449" t="str">
            <v>ET018066</v>
          </cell>
          <cell r="B2449" t="str">
            <v>ET60100700/</v>
          </cell>
          <cell r="C2449" t="e">
            <v>#N/A</v>
          </cell>
          <cell r="D2449" t="e">
            <v>#N/A</v>
          </cell>
          <cell r="E2449">
            <v>414.12</v>
          </cell>
        </row>
        <row r="2450">
          <cell r="A2450" t="str">
            <v>ET018080</v>
          </cell>
          <cell r="B2450" t="str">
            <v>ET60150050/</v>
          </cell>
          <cell r="C2450" t="e">
            <v>#N/A</v>
          </cell>
          <cell r="D2450" t="e">
            <v>#N/A</v>
          </cell>
          <cell r="E2450">
            <v>22.5</v>
          </cell>
        </row>
        <row r="2451">
          <cell r="A2451" t="str">
            <v>ET017186</v>
          </cell>
          <cell r="B2451" t="str">
            <v>ET65050050/</v>
          </cell>
          <cell r="C2451" t="str">
            <v>Aplicacao com Air Less de inibidor de corrosao Sika Ferrogard-903 ou similar em estrutura de comcreto armado nos servicos de recuperacao estrutural.  Exclusive limpeza da estrutura.</v>
          </cell>
          <cell r="D2451" t="str">
            <v>m2</v>
          </cell>
          <cell r="E2451">
            <v>14.72</v>
          </cell>
        </row>
        <row r="2452">
          <cell r="A2452" t="str">
            <v>ET007405</v>
          </cell>
          <cell r="B2452" t="str">
            <v>ET65050100/</v>
          </cell>
          <cell r="C2452" t="str">
            <v>Recuperacao de armadura, tratando-se a ferragem com Reaxcel 10 ou Sika Top Armatron ou similar.</v>
          </cell>
          <cell r="D2452" t="str">
            <v>m2</v>
          </cell>
          <cell r="E2452" t="e">
            <v>#N/A</v>
          </cell>
        </row>
        <row r="2453">
          <cell r="A2453" t="str">
            <v>ET017782</v>
          </cell>
          <cell r="B2453" t="str">
            <v>ET65050103/</v>
          </cell>
          <cell r="C2453" t="str">
            <v>Recuperacao de ferragem em estrutura de concreto, sem utilizacao de solda, incluindo fornecimento, corte, dobragem e colocacao.</v>
          </cell>
          <cell r="D2453" t="str">
            <v>Kg</v>
          </cell>
          <cell r="E2453">
            <v>7.62</v>
          </cell>
        </row>
        <row r="2454">
          <cell r="A2454" t="str">
            <v>ET017910</v>
          </cell>
          <cell r="B2454" t="str">
            <v>ET65050106A</v>
          </cell>
          <cell r="C2454" t="str">
            <v>Recuperacao de armadura de concreto, por meio de solda eletrica.</v>
          </cell>
          <cell r="D2454" t="str">
            <v>Kg</v>
          </cell>
          <cell r="E2454">
            <v>28.35</v>
          </cell>
        </row>
        <row r="2455">
          <cell r="A2455" t="str">
            <v>ET017316</v>
          </cell>
          <cell r="B2455" t="str">
            <v>ET65050150/</v>
          </cell>
          <cell r="C2455" t="str">
            <v>Reforco estrutural composto de manta de fibra de carbono com espessura de 0,165mm, sistema MFC ou similar, inclusive lixamento da superficie, regularizacao por enchimento aleatorio e aplicacao de adesivo epoxi para fixacao e suturacao das fibras de carbon</v>
          </cell>
          <cell r="D2455" t="str">
            <v>m2</v>
          </cell>
          <cell r="E2455">
            <v>409.24</v>
          </cell>
        </row>
        <row r="2456">
          <cell r="A2456" t="str">
            <v>ET017318</v>
          </cell>
          <cell r="B2456" t="str">
            <v>ET65050153/</v>
          </cell>
          <cell r="C2456" t="str">
            <v>Reforco estrutural composto de manta de fibra de carbono com espessura de 0,330mm, sistema SIKAWRAP ou similar, inclusive lixamento da superficie, regularizacao por enchimento aleatorio e aplicacao de adesivo epoxi para fixacao e saturacao das fibras de c</v>
          </cell>
          <cell r="D2456" t="str">
            <v>m2</v>
          </cell>
          <cell r="E2456">
            <v>379.48</v>
          </cell>
        </row>
        <row r="2457">
          <cell r="A2457" t="str">
            <v>ET017317</v>
          </cell>
          <cell r="B2457" t="str">
            <v>ET65050156/</v>
          </cell>
          <cell r="C2457" t="str">
            <v xml:space="preserve">Reforco estrutural com lamina de fibra de carbono, largura de 50mm e espessura de 1,20mm, sistema SIKACARBODUR ou similar, inclusive lixamento da superficie, regularizacao por enchimento aleatorio e aplicacao de adesivo epoxi para fixacao e saturacao das </v>
          </cell>
          <cell r="D2457" t="str">
            <v>m2</v>
          </cell>
          <cell r="E2457">
            <v>378.5</v>
          </cell>
        </row>
        <row r="2458">
          <cell r="A2458" t="str">
            <v>ET002494</v>
          </cell>
          <cell r="B2458" t="str">
            <v>ET65050200/</v>
          </cell>
          <cell r="C2458" t="str">
            <v>Tratamento de armaduras de ferro em estruturas de concreto armado a base de resina acrilica.</v>
          </cell>
          <cell r="D2458" t="str">
            <v>m2</v>
          </cell>
          <cell r="E2458">
            <v>36.97</v>
          </cell>
        </row>
        <row r="2459">
          <cell r="A2459" t="str">
            <v>ET017974</v>
          </cell>
          <cell r="B2459" t="str">
            <v>ET70050100/</v>
          </cell>
          <cell r="C2459" t="str">
            <v>Saco solo cimento (RIP RAP), com capacidade para 0,07m3 de material adensado, nas dimensoes aproximadas de (0,60x0,58x0,20)m, com taxa de 10% de cimento, inclusive fornecimento de todos os materiais, dosagem, mistura, acondicionamento, costura e transport</v>
          </cell>
          <cell r="D2459" t="str">
            <v>un</v>
          </cell>
          <cell r="E2459">
            <v>8.02</v>
          </cell>
        </row>
        <row r="2460">
          <cell r="A2460" t="str">
            <v>ET002076</v>
          </cell>
          <cell r="B2460" t="str">
            <v>ET75050050/</v>
          </cell>
          <cell r="C2460" t="str">
            <v>Berco de argamassa Epoxi (Grout).</v>
          </cell>
          <cell r="D2460" t="str">
            <v>m3</v>
          </cell>
          <cell r="E2460">
            <v>1846.58</v>
          </cell>
        </row>
        <row r="2461">
          <cell r="A2461" t="str">
            <v>ET017800</v>
          </cell>
          <cell r="B2461" t="str">
            <v>ET75050100/</v>
          </cell>
          <cell r="C2461" t="str">
            <v>Fixacao de apoios estruturais, ancoragem de cabos, colagem de elementos pre-moldados, juntas de concretagem (juntas finas), fixacao de chumbadores, calhas e guias, reparos em arestas de concreto aparente, trincas e defeitos superficiais e colagem de concr</v>
          </cell>
          <cell r="D2461" t="str">
            <v>Kg</v>
          </cell>
          <cell r="E2461">
            <v>42.15</v>
          </cell>
        </row>
        <row r="2462">
          <cell r="A2462" t="str">
            <v>ET006480</v>
          </cell>
          <cell r="B2462" t="str">
            <v>ET75050150/</v>
          </cell>
          <cell r="C2462" t="str">
            <v>Fornecimento e aplicacao de Grout ou similar.</v>
          </cell>
          <cell r="D2462" t="str">
            <v>m3</v>
          </cell>
          <cell r="E2462">
            <v>1750.35</v>
          </cell>
        </row>
        <row r="2463">
          <cell r="A2463" t="str">
            <v>ET000431</v>
          </cell>
          <cell r="B2463" t="str">
            <v>ET75050200/</v>
          </cell>
          <cell r="C2463" t="str">
            <v>Injecao de calda de cimento, admitindo uma producao media bruta de 0,5saco/h, inclusive fornecimento dos materiais, medido por saco de 50Kg.</v>
          </cell>
          <cell r="D2463" t="str">
            <v>saco</v>
          </cell>
          <cell r="E2463">
            <v>80.33</v>
          </cell>
        </row>
        <row r="2464">
          <cell r="A2464" t="str">
            <v>ET000430</v>
          </cell>
          <cell r="B2464" t="str">
            <v>ET75050203/</v>
          </cell>
          <cell r="C2464" t="str">
            <v>Injecao de calda de cimento, admitindo uma producao media bruta de 1saco/h, inclusive fornecimento dos materiais, medido por saco de 50Kg.</v>
          </cell>
          <cell r="D2464" t="str">
            <v>saco</v>
          </cell>
          <cell r="E2464">
            <v>49.66</v>
          </cell>
        </row>
        <row r="2465">
          <cell r="A2465" t="str">
            <v>ET000432</v>
          </cell>
          <cell r="B2465" t="str">
            <v>ET75050206/</v>
          </cell>
          <cell r="C2465" t="str">
            <v>Injecao de calda de cimento, admitindo uma producao media bruta de 2 sacos/h, inclusive fornecimento dos materiais, medido por saco de 50Kg.</v>
          </cell>
          <cell r="D2465" t="str">
            <v>saco</v>
          </cell>
          <cell r="E2465">
            <v>33.58</v>
          </cell>
        </row>
        <row r="2466">
          <cell r="A2466" t="str">
            <v>ET017595</v>
          </cell>
          <cell r="B2466" t="str">
            <v>ET75050250/</v>
          </cell>
          <cell r="C2466" t="str">
            <v>Injecao de calda de cimento para chumbamento de tirantes, com pressao de 0,20MPa, aferida atraves de manometro, incluindo todos os materiais, equipamentos e mao de obra.</v>
          </cell>
          <cell r="D2466" t="str">
            <v>saco</v>
          </cell>
          <cell r="E2466">
            <v>24.43</v>
          </cell>
        </row>
        <row r="2467">
          <cell r="A2467" t="str">
            <v>ET017693</v>
          </cell>
          <cell r="B2467" t="str">
            <v>ET75050300/</v>
          </cell>
          <cell r="C2467" t="str">
            <v>Injecao de resina Epoxica em fissuras de concreto estrutural, inclusive preparo do local, perfuracao, vedacao e fornecimento dos materiais a injetar.  Custo por metro linear de fissura.</v>
          </cell>
          <cell r="D2467" t="str">
            <v>m</v>
          </cell>
          <cell r="E2467">
            <v>51.2</v>
          </cell>
        </row>
        <row r="2468">
          <cell r="A2468" t="str">
            <v>ET010402</v>
          </cell>
          <cell r="B2468" t="str">
            <v>ET75050350/</v>
          </cell>
          <cell r="C2468" t="str">
            <v>Resina acrilica como ponte de aderencia para argamassa em servicos de recuperacao estrutural.  Fornecimento e aplicacao.</v>
          </cell>
          <cell r="D2468" t="str">
            <v>m2</v>
          </cell>
          <cell r="E2468">
            <v>2.83</v>
          </cell>
        </row>
        <row r="2469">
          <cell r="A2469" t="str">
            <v>ET010431</v>
          </cell>
          <cell r="B2469" t="str">
            <v>ET80050050/</v>
          </cell>
          <cell r="C2469" t="str">
            <v>Aditivo a base de silica ativa, dosado sobre o peso do cimento, na proporcao media de 10%, incluindo mao-de-obra e perdas.  Por m3 de concreto.</v>
          </cell>
          <cell r="D2469" t="str">
            <v>m3</v>
          </cell>
          <cell r="E2469">
            <v>40.57</v>
          </cell>
        </row>
        <row r="2470">
          <cell r="A2470" t="str">
            <v>ET002078</v>
          </cell>
          <cell r="B2470" t="str">
            <v>ET80050100/</v>
          </cell>
          <cell r="C2470" t="str">
            <v>Concreto (Sikagrout ou similar) incluindo 50% de pedrisco, compreendendo fornecimento, preparo e lancamento.</v>
          </cell>
          <cell r="D2470" t="str">
            <v>m3</v>
          </cell>
          <cell r="E2470">
            <v>1148.5999999999999</v>
          </cell>
        </row>
        <row r="2471">
          <cell r="A2471" t="str">
            <v>ET002398</v>
          </cell>
          <cell r="B2471" t="str">
            <v>ET80050150/</v>
          </cell>
          <cell r="C2471" t="str">
            <v>Plastiment VZ liquido ou similar, adicionado ao concreto na proporcao de 500g/saco de cimento.</v>
          </cell>
          <cell r="D2471" t="str">
            <v>Kg</v>
          </cell>
          <cell r="E2471">
            <v>3.36</v>
          </cell>
        </row>
        <row r="2472">
          <cell r="A2472" t="str">
            <v>ET005112</v>
          </cell>
          <cell r="B2472" t="str">
            <v>ET85050050/</v>
          </cell>
          <cell r="C2472" t="str">
            <v>Terra armada para arrimo de macico tipo Greide, isto e, para rampas de acesso e viadutos ou pontes com sobrecarga rodoviaria, sendo a altura da soleira ao greide da pista entre 0m e 6m.  O preco inclui a execucao de todos os servicos e o fornecimento de t</v>
          </cell>
          <cell r="D2472" t="str">
            <v>m2</v>
          </cell>
          <cell r="E2472">
            <v>346.9</v>
          </cell>
        </row>
        <row r="2473">
          <cell r="A2473" t="str">
            <v>ET005114</v>
          </cell>
          <cell r="B2473" t="str">
            <v>ET85050100/</v>
          </cell>
          <cell r="C2473" t="str">
            <v>Terra armada para arrimo de macico tipo Greide, isto e, para rampas de acesso e viadutos ou pontes com sobrecarga rodoviaria, sendo a altura da soleira ao greide da pista entre 6m e 9m.  O preco inclui a execucao de todos os servicos e o fornecimento de t</v>
          </cell>
          <cell r="D2473" t="str">
            <v>m2</v>
          </cell>
          <cell r="E2473">
            <v>434.15</v>
          </cell>
        </row>
        <row r="2474">
          <cell r="A2474" t="str">
            <v>ET005115</v>
          </cell>
          <cell r="B2474" t="str">
            <v>ET85050150/</v>
          </cell>
          <cell r="C2474" t="str">
            <v xml:space="preserve">Terra armada para arrimo de macico tipo Greide, isto e, para rampas de acesso e viadutos ou pontes com sobrecarga rodoviaria, sendo a altura da soleira ao greide da pista entre 9m e 12m.  O preco inclui a execucao de todos os servicos e o fornecimento de </v>
          </cell>
          <cell r="D2474" t="str">
            <v>m2</v>
          </cell>
          <cell r="E2474">
            <v>556.4</v>
          </cell>
        </row>
        <row r="2475">
          <cell r="A2475" t="str">
            <v>ET005705</v>
          </cell>
          <cell r="B2475" t="str">
            <v>ET90050050/</v>
          </cell>
          <cell r="C2475" t="str">
            <v>Pilar em Eucalipto ou similar, com 25cm de diametro, tratado com Pentox ou similar, altura util de 3m, enterrado 1,5m.  Fornecimento e colocacao.</v>
          </cell>
          <cell r="D2475" t="str">
            <v>un</v>
          </cell>
          <cell r="E2475" t="e">
            <v>#N/A</v>
          </cell>
        </row>
        <row r="2476">
          <cell r="A2476" t="str">
            <v>ET005704</v>
          </cell>
          <cell r="B2476" t="str">
            <v>ET90050100/</v>
          </cell>
          <cell r="C2476" t="str">
            <v>Pilar em Eucalipto ou similar, com 25cm de diametro, tratado com Pentox ou similar, altura util de 5,50m, enterrado 2m.  Fornecimento e colocacao.</v>
          </cell>
          <cell r="D2476" t="str">
            <v>un</v>
          </cell>
          <cell r="E2476" t="e">
            <v>#N/A</v>
          </cell>
        </row>
        <row r="2477">
          <cell r="A2477" t="str">
            <v>ET018054</v>
          </cell>
          <cell r="B2477" t="str">
            <v>ET90100500A</v>
          </cell>
          <cell r="C2477" t="str">
            <v xml:space="preserve">Pier para atracacao de embarcacoes estruturado em pecas de macaramduba serrada ou similar, sendo as longarinas de 3"x9" e as transversinas de 3"x12", fixadas por barras inox rosqueadas de 1,00mx1/2", assoalho em ripas de macaranduba aparelhada ou similar </v>
          </cell>
          <cell r="D2477" t="str">
            <v>m2</v>
          </cell>
          <cell r="E2477">
            <v>379.28</v>
          </cell>
        </row>
        <row r="2478">
          <cell r="A2478" t="str">
            <v>ET007107</v>
          </cell>
          <cell r="B2478" t="str">
            <v>ET99990050A</v>
          </cell>
          <cell r="C2478" t="str">
            <v>Placa pre-moldada de concreto armado com 6cm de espessura, confeccionada com concreto importado de usina, dosado para fck=24MPa e 8% de microssilica, compreendendo lancamento e adensamento mecanico.  Inclusive transporte e colocacao sobre vigas.</v>
          </cell>
          <cell r="D2478" t="str">
            <v>m2</v>
          </cell>
          <cell r="E2478">
            <v>57.49</v>
          </cell>
        </row>
        <row r="2479">
          <cell r="A2479" t="str">
            <v>FD000549</v>
          </cell>
          <cell r="B2479" t="str">
            <v>FD05050050A</v>
          </cell>
          <cell r="C2479" t="str">
            <v>Cravacao de estaca de aco, perfil H de 6"x6", 1a alma, em terreno de media resistencia a penetracao, inclusive fornecimento e um corte ao macarico e perda de 5% do perfil, exclusive emendas entaladas.</v>
          </cell>
          <cell r="D2479" t="str">
            <v>m</v>
          </cell>
          <cell r="E2479">
            <v>102.22</v>
          </cell>
        </row>
        <row r="2480">
          <cell r="A2480" t="str">
            <v>FD000564</v>
          </cell>
          <cell r="B2480" t="str">
            <v>FD05050100/</v>
          </cell>
          <cell r="C2480" t="str">
            <v>Cravacao de estaca de aco I, de 15" a 20", em terreno de media resistencia a penetracao, inclusive um corte ao macarico, exclusive emendas, fornecimento e perdas do perfil.</v>
          </cell>
          <cell r="D2480" t="str">
            <v>m</v>
          </cell>
          <cell r="E2480">
            <v>29.68</v>
          </cell>
        </row>
        <row r="2481">
          <cell r="A2481" t="str">
            <v>FD005124</v>
          </cell>
          <cell r="B2481" t="str">
            <v>FD05050150/</v>
          </cell>
          <cell r="C2481" t="str">
            <v>Cravacao de estaca, trilho TR-37, duplo, em terreno de media resistencia a penetracao, inclusive fornecimento, um corte ao macarico e perdas, exclusive emendas transversais e dispositivos contra a puncao.</v>
          </cell>
          <cell r="D2481" t="str">
            <v>m</v>
          </cell>
          <cell r="E2481">
            <v>164.57</v>
          </cell>
        </row>
        <row r="2482">
          <cell r="A2482" t="str">
            <v>FD008013</v>
          </cell>
          <cell r="B2482" t="str">
            <v>FD05050200A</v>
          </cell>
          <cell r="C2482" t="str">
            <v>Cravacao de estaca, trilho TR-37, simples, em terreno de media resistencia a penetracao, inclusive fornecimento dos materiais, um corte ao macarico e perdas, exclusive emendas transversais e dispositivos contra a puncao.</v>
          </cell>
          <cell r="D2482" t="str">
            <v>m</v>
          </cell>
          <cell r="E2482">
            <v>58.08</v>
          </cell>
        </row>
        <row r="2483">
          <cell r="A2483" t="str">
            <v>FD017598</v>
          </cell>
          <cell r="B2483" t="str">
            <v>FD05100050/</v>
          </cell>
          <cell r="C2483" t="str">
            <v>Cravacao de estaca, pre-moldada, de concreto armado com capacidade de carga de 25t a 30t, inclusive fornecimento e exclusive as emendas e transporte do Bate Estaca.</v>
          </cell>
          <cell r="D2483" t="str">
            <v>m</v>
          </cell>
          <cell r="E2483">
            <v>48.29</v>
          </cell>
        </row>
        <row r="2484">
          <cell r="A2484" t="str">
            <v>FD000551</v>
          </cell>
          <cell r="B2484" t="str">
            <v>FD05100100/</v>
          </cell>
          <cell r="C2484" t="str">
            <v>Cravacao de estaca pre-moldada, de concreto armado centrifugado, tipo Scac Standard ou similar, com diametro de 26cm e capacidade de carga de 30t a 40t, inclusive fornecimento e exclusive emendas e transporte de Bate Estaca.</v>
          </cell>
          <cell r="D2484" t="str">
            <v>m</v>
          </cell>
          <cell r="E2484">
            <v>93</v>
          </cell>
        </row>
        <row r="2485">
          <cell r="A2485" t="str">
            <v>FD000552</v>
          </cell>
          <cell r="B2485" t="str">
            <v>FD05100150/</v>
          </cell>
          <cell r="C2485" t="str">
            <v>Cravacao de estaca pre-moldada, de concreto armado centrifugado, tipo Scac Standard ou similar, com diametro de 33cm e capacidade de carga de 40t a 60t, inclusive fornecimento e exclusive emendas e transporte de Bate Estaca.</v>
          </cell>
          <cell r="D2485" t="str">
            <v>m</v>
          </cell>
          <cell r="E2485">
            <v>112</v>
          </cell>
        </row>
        <row r="2486">
          <cell r="A2486" t="str">
            <v>FD005438</v>
          </cell>
          <cell r="B2486" t="str">
            <v>FD05100200/</v>
          </cell>
          <cell r="C2486" t="str">
            <v>Emenda metalica em estaca pre-moldada tipo Scac Standard ou similar, com diametro de 20cm e capacidade de carga de 25t a 30t.</v>
          </cell>
          <cell r="D2486" t="str">
            <v>un</v>
          </cell>
          <cell r="E2486">
            <v>13.31</v>
          </cell>
        </row>
        <row r="2487">
          <cell r="A2487" t="str">
            <v>FD005431</v>
          </cell>
          <cell r="B2487" t="str">
            <v>FD05100250/</v>
          </cell>
          <cell r="C2487" t="str">
            <v>Emenda metalica em estaca pre-moldada tipo Scac Standard ou similar, com diametro de 26cm e capacidade de carga de 30t a 60t.</v>
          </cell>
          <cell r="D2487" t="str">
            <v>un</v>
          </cell>
          <cell r="E2487">
            <v>17.32</v>
          </cell>
        </row>
        <row r="2488">
          <cell r="A2488" t="str">
            <v>FD005436</v>
          </cell>
          <cell r="B2488" t="str">
            <v>FD05100300/</v>
          </cell>
          <cell r="C2488" t="str">
            <v>Emenda metalica em estaca pre-moldada tipo Scac Standard ou similar, com diametro de 33cm e capacidade de carga de 40t a 60t.</v>
          </cell>
          <cell r="D2488" t="str">
            <v>un</v>
          </cell>
          <cell r="E2488">
            <v>21.96</v>
          </cell>
        </row>
        <row r="2489">
          <cell r="A2489" t="str">
            <v>FD007564</v>
          </cell>
          <cell r="B2489" t="str">
            <v>FD05100350/</v>
          </cell>
          <cell r="C2489" t="str">
            <v>Emenda de estaca pre-moldada de concreto armado, tipo POE-XR ou similar, com diametro nominal de 455mm.</v>
          </cell>
          <cell r="D2489" t="str">
            <v>un</v>
          </cell>
          <cell r="E2489">
            <v>30</v>
          </cell>
        </row>
        <row r="2490">
          <cell r="A2490" t="str">
            <v>FD007563</v>
          </cell>
          <cell r="B2490" t="str">
            <v>FD05100353/</v>
          </cell>
          <cell r="C2490" t="str">
            <v>Emenda de estaca pre-moldada de concreto armado, tipo POE-XR ou similar, com diametro nominal de 563mm.</v>
          </cell>
          <cell r="D2490" t="str">
            <v>un</v>
          </cell>
          <cell r="E2490">
            <v>36.700000000000003</v>
          </cell>
        </row>
        <row r="2491">
          <cell r="A2491" t="str">
            <v>FD007568</v>
          </cell>
          <cell r="B2491" t="str">
            <v>FD05100400/</v>
          </cell>
          <cell r="C2491" t="str">
            <v>Fornecimento e cravacao vertical de estaca pre-moldada de concreto armado POE-XR ou similar, com diametro nominal de 455mm, exclusive emendas.</v>
          </cell>
          <cell r="D2491" t="str">
            <v>m</v>
          </cell>
          <cell r="E2491">
            <v>177.58</v>
          </cell>
        </row>
        <row r="2492">
          <cell r="A2492" t="str">
            <v>IP001587</v>
          </cell>
          <cell r="B2492" t="str">
            <v>IP05300550/</v>
          </cell>
          <cell r="C2492" t="str">
            <v>Poste de aco, curvo, de 1 braco, de 10m a 12m, com flange de aco soldado na sua base, fixado por parafusos chumbadores engastados em fundacao de concreto, exclusive fundacao e poste.  Assentamento.</v>
          </cell>
          <cell r="D2492" t="str">
            <v>un</v>
          </cell>
          <cell r="E2492">
            <v>85.53</v>
          </cell>
        </row>
        <row r="2493">
          <cell r="A2493" t="str">
            <v>IP001582</v>
          </cell>
          <cell r="B2493" t="str">
            <v>IP05300700/</v>
          </cell>
          <cell r="C2493" t="str">
            <v>Poste de concreto circular, reto, de 23m em fundacao especial, exclusive fundacao e fornecimento do poste.  Assentamento.</v>
          </cell>
          <cell r="D2493" t="str">
            <v>un</v>
          </cell>
          <cell r="E2493">
            <v>299.82</v>
          </cell>
        </row>
        <row r="2494">
          <cell r="A2494" t="str">
            <v>IP004017</v>
          </cell>
          <cell r="B2494" t="str">
            <v>IP05350050/</v>
          </cell>
          <cell r="C2494" t="str">
            <v>Fundacao simples de concreto pre-moldado, padrao RIOLUZ, com chumbadores de aco provido de arruelas e porcas, para fixacao de poste de aco reto de 3,5m, exclusive o  poste e chumbadores.</v>
          </cell>
          <cell r="D2494" t="str">
            <v>un</v>
          </cell>
          <cell r="E2494">
            <v>59.12</v>
          </cell>
        </row>
        <row r="2495">
          <cell r="A2495" t="str">
            <v>IP001630</v>
          </cell>
          <cell r="B2495" t="str">
            <v>IP05350100/</v>
          </cell>
          <cell r="C2495" t="str">
            <v>Fundacao simples de concreto pre-moldado, padrao RIOLUZ, com chumbadores de aco provido de arruelas e porcas, para fixacao de postes de aco reto de 4,5m a 6m, exclusive o  poste e chumbadores.</v>
          </cell>
          <cell r="D2495" t="str">
            <v>un</v>
          </cell>
          <cell r="E2495">
            <v>59.83</v>
          </cell>
        </row>
        <row r="2496">
          <cell r="A2496" t="str">
            <v>IP001631</v>
          </cell>
          <cell r="B2496" t="str">
            <v>IP05350150/</v>
          </cell>
          <cell r="C2496" t="str">
            <v>Fundacao simples de concreto pre-moldado, padrao RIOLUZ, com chumbadores de aco provido de arruelas e porcas, para fixacao de postes de aco reto de 7m a 11m, exclusive o  poste e chumbadores.</v>
          </cell>
          <cell r="D2496" t="str">
            <v>un</v>
          </cell>
          <cell r="E2496">
            <v>66.2</v>
          </cell>
        </row>
        <row r="2497">
          <cell r="A2497" t="str">
            <v>IP001633</v>
          </cell>
          <cell r="B2497" t="str">
            <v>IP05350200/</v>
          </cell>
          <cell r="C2497" t="str">
            <v>Fundacao simples de concreto pre-moldado, padrao RIOLUZ, com chumbadores de aco provido de arruelas e porcas, para fixacao de postes de aco curvo, de 1 braco, de 8m a 9m, exclusive o poste e chumbadores.</v>
          </cell>
          <cell r="D2497" t="str">
            <v>un</v>
          </cell>
          <cell r="E2497">
            <v>66.2</v>
          </cell>
        </row>
        <row r="2498">
          <cell r="A2498" t="str">
            <v>IP001634</v>
          </cell>
          <cell r="B2498" t="str">
            <v>IP05350250/</v>
          </cell>
          <cell r="C2498" t="str">
            <v>Fundacao simples de concreto pre-moldado, padrao RIOLUZ, com chumbadores de aco provido de arruelas e porcas, para fixacao de postes de aco curvo, de 1 braco, de 10m a 12m, exclusive o poste e chumbadores.</v>
          </cell>
          <cell r="D2498" t="str">
            <v>un</v>
          </cell>
          <cell r="E2498">
            <v>119.49</v>
          </cell>
        </row>
        <row r="2499">
          <cell r="A2499" t="str">
            <v>IP001632</v>
          </cell>
          <cell r="B2499" t="str">
            <v>IP05350300/</v>
          </cell>
          <cell r="C2499" t="str">
            <v>Fundacao simples de concreto pre-moldado, padrao RIOLUZ, com chumbadores de aco provido de arruelas e porcas, para fixacao de postes de aco reto de 12m a 15m, exclusive o poste e chumbadores.</v>
          </cell>
          <cell r="D2499" t="str">
            <v>un</v>
          </cell>
          <cell r="E2499">
            <v>201.63</v>
          </cell>
        </row>
        <row r="2500">
          <cell r="A2500" t="str">
            <v>IP001635</v>
          </cell>
          <cell r="B2500" t="str">
            <v>IP05350350/</v>
          </cell>
          <cell r="C2500" t="str">
            <v>Fundacao simples de concreto pre-moldado, padrao RIOLUZ, com chumbadores de aco provido de arruelas e porcas, para fixacao de poste de aco curvo, de 2 bracos, de 8m a 9m, exclusive o poste e chumbadores.</v>
          </cell>
          <cell r="D2500" t="str">
            <v>un</v>
          </cell>
          <cell r="E2500">
            <v>66.2</v>
          </cell>
        </row>
        <row r="2501">
          <cell r="A2501" t="str">
            <v>IP003790</v>
          </cell>
          <cell r="B2501" t="str">
            <v>IP05350400/</v>
          </cell>
          <cell r="C2501" t="str">
            <v>Fundacao simples de concreto pre-moldado, padrao RIOLUZ, com chumbadores de aco provido de arruelas e porcas, para fixacao de postes de aco curvo, de 2 bracos, de 10m a 12m, exclusive o poste e chumbadores.</v>
          </cell>
          <cell r="D2501" t="str">
            <v>un</v>
          </cell>
          <cell r="E2501">
            <v>119.49</v>
          </cell>
        </row>
        <row r="2502">
          <cell r="A2502" t="str">
            <v>IP005855</v>
          </cell>
          <cell r="B2502" t="str">
            <v>IP05400200/</v>
          </cell>
          <cell r="C2502" t="str">
            <v>Fundacao especial de concreto padrao RIOLUZ, com chumbadores de aco, provido de arruelas e porcas, para fixacao de postes de aco reto de 12 a 15m, exclusive o poste e chumbadores.</v>
          </cell>
          <cell r="D2502" t="str">
            <v>un</v>
          </cell>
          <cell r="E2502">
            <v>287.10000000000002</v>
          </cell>
        </row>
        <row r="2503">
          <cell r="A2503" t="str">
            <v>IP007146</v>
          </cell>
          <cell r="B2503" t="str">
            <v>IP05400206/</v>
          </cell>
          <cell r="C2503" t="str">
            <v>Fundacao especial de concreto de (0,70x0,70x1,50)m, para poste de aco reto de12 a 15m, inclusive fornecimento de todo o material, exclusive chumbadores.  Construcao.</v>
          </cell>
          <cell r="D2503" t="str">
            <v>un</v>
          </cell>
          <cell r="E2503">
            <v>375.86</v>
          </cell>
        </row>
        <row r="2504">
          <cell r="A2504" t="str">
            <v>IP001637</v>
          </cell>
          <cell r="B2504" t="str">
            <v>IP05400400/</v>
          </cell>
          <cell r="C2504" t="str">
            <v>Fundacao para poste de concreto de 13m, em terreno de areia, argila ou picarra, inclusive instalacao e fornecimento de tampa de protecao.  Construcao.</v>
          </cell>
          <cell r="D2504" t="str">
            <v>un</v>
          </cell>
          <cell r="E2504">
            <v>408.79</v>
          </cell>
        </row>
        <row r="2505">
          <cell r="A2505" t="str">
            <v>IP001636</v>
          </cell>
          <cell r="B2505" t="str">
            <v>IP05400500/</v>
          </cell>
          <cell r="C2505" t="str">
            <v>Fundacao especial para fixacao de poste de concreto circular, reto, de 17m, em terreno pantanoso ou aterrado, exclusive o poste.</v>
          </cell>
          <cell r="D2505" t="str">
            <v>un</v>
          </cell>
          <cell r="E2505">
            <v>546.25</v>
          </cell>
        </row>
        <row r="2506">
          <cell r="A2506" t="str">
            <v>IP001638</v>
          </cell>
          <cell r="B2506" t="str">
            <v>IP05400506/</v>
          </cell>
          <cell r="C2506" t="str">
            <v>Fundacao especial para fixacao de poste de concreto circular, reto, de 23m, em terreno pantanoso ou aterrado, exclusive o poste.</v>
          </cell>
          <cell r="D2506" t="str">
            <v>un</v>
          </cell>
          <cell r="E2506">
            <v>645.62</v>
          </cell>
        </row>
        <row r="2507">
          <cell r="A2507" t="str">
            <v>IP001639</v>
          </cell>
          <cell r="B2507" t="str">
            <v>IP05400550/</v>
          </cell>
          <cell r="C2507" t="str">
            <v>Fundacao especial para fixacao de poste de aco, reto ou curvo com flange, de 1 ou 2 bracos de 16m a 20m, em terreno pantanoso ou aterrado, exclusive o poste.</v>
          </cell>
          <cell r="D2507" t="str">
            <v>un</v>
          </cell>
          <cell r="E2507">
            <v>799.62</v>
          </cell>
        </row>
        <row r="2508">
          <cell r="A2508" t="str">
            <v>IP016019</v>
          </cell>
          <cell r="B2508" t="str">
            <v>IP05450050/</v>
          </cell>
          <cell r="C2508" t="str">
            <v>Base para sustentacao de poste de aco reto de ate 7m, modelo trapezoidal em aco zincado, com altura de 400mm, com portinhola de visita, inclusive chumbadores e parafusos.  Fornecimento.</v>
          </cell>
          <cell r="D2508" t="str">
            <v>un</v>
          </cell>
          <cell r="E2508">
            <v>567</v>
          </cell>
        </row>
        <row r="2509">
          <cell r="A2509" t="str">
            <v>IP016018</v>
          </cell>
          <cell r="B2509" t="str">
            <v>IP05450100/</v>
          </cell>
          <cell r="C2509" t="str">
            <v>Base para sustentacao de poste de aco reto de 8m a 12m, modelo trapezoidal em aco zincado, com altura de 500mm, com portinhola de visita, inclusive chumbadores e parafusos.  Fornecimento.</v>
          </cell>
          <cell r="D2509" t="str">
            <v>un</v>
          </cell>
          <cell r="E2509">
            <v>704</v>
          </cell>
        </row>
        <row r="2510">
          <cell r="A2510" t="str">
            <v>IP008127</v>
          </cell>
          <cell r="B2510" t="str">
            <v>IP05500050/</v>
          </cell>
          <cell r="C2510" t="str">
            <v>Braco para luminaria inferior do poste Multi-Uso, em aco carbono SAE 1010/1020, com projecao horizontal de 0,39m, diametro externo de 76,2mm, espessura de 2,65mm, com ponteira para encaixe de luminaria, diametro de 60,3mm, dotado de espacadores e parafuso</v>
          </cell>
          <cell r="D2510" t="str">
            <v>par</v>
          </cell>
          <cell r="E2510">
            <v>63</v>
          </cell>
        </row>
        <row r="2511">
          <cell r="A2511" t="str">
            <v>IP008227</v>
          </cell>
          <cell r="B2511" t="str">
            <v>IP05500100/</v>
          </cell>
          <cell r="C2511" t="str">
            <v>Braco reto, em aco de baixo teor de carbono SAE 1010/1020 galvanizado a fusao, interna e externamente por imersao unica em banho de zinco, conforme NBR-7398 e 7400 da ABNT, com 0,57m de projecao horizontal, diametro externo de 25,5mm, conforme desenho A4-</v>
          </cell>
          <cell r="D2511" t="str">
            <v>un</v>
          </cell>
          <cell r="E2511">
            <v>9</v>
          </cell>
        </row>
        <row r="2512">
          <cell r="A2512" t="str">
            <v>IP008128</v>
          </cell>
          <cell r="B2512" t="str">
            <v>IP05500150/</v>
          </cell>
          <cell r="C2512" t="str">
            <v>Braco para luminaria inferior do poste Multi-Uso, em aco carbono SAE 1010/1020, com projecao horizontal de 0,90m, diametro externo de 76,2mm, espessura de 2,65mm, com ponteira para encaixe de luminaria, diametro de 60,3mm, dotado de espacadores e parafuso</v>
          </cell>
          <cell r="D2512" t="str">
            <v>par</v>
          </cell>
          <cell r="E2512">
            <v>89</v>
          </cell>
        </row>
        <row r="2513">
          <cell r="A2513" t="str">
            <v>IP008130</v>
          </cell>
          <cell r="B2513" t="str">
            <v>IP05500200/</v>
          </cell>
          <cell r="C2513" t="str">
            <v>Braco para luminaria inferior, para poste Multi-Uso, padrao Nossa Senhora de Copacabana, em aco zincado, com diametro 48mmx900mm de projecao, espessura minima 2,65mm, conforme desenho A1-1855-PD e especificacao RIOLUZ- no 17.  Fornecimento.</v>
          </cell>
          <cell r="D2513" t="str">
            <v>un</v>
          </cell>
          <cell r="E2513">
            <v>49</v>
          </cell>
        </row>
        <row r="2514">
          <cell r="A2514" t="str">
            <v>IP008126</v>
          </cell>
          <cell r="B2514" t="str">
            <v>IP05500250/</v>
          </cell>
          <cell r="C2514" t="str">
            <v>Braco para luminaria inferior do poste Multi-Uso, em aco carbono SAE 1010/1020, com projecao horizontal de 1,35m, diametro externo de 7,62mm, espessura de 2,65mm, com ponteira para encaixe de luminaria, diametro de 60,3mm, dotado de espacadores e parafuso</v>
          </cell>
          <cell r="D2514" t="str">
            <v>par</v>
          </cell>
          <cell r="E2514">
            <v>115</v>
          </cell>
        </row>
        <row r="2515">
          <cell r="A2515" t="str">
            <v>IP008116</v>
          </cell>
          <cell r="B2515" t="str">
            <v>IP05500300/</v>
          </cell>
          <cell r="C2515" t="str">
            <v>Braco reto para sustentacao de placa de sinalizacao, proprio para equipar poste padrao Nossa Senhora de Copacabana com diametro de 50,8mmx3m de comprimento, zincado, ver desenho A1-1855-PD.  Fornecimento.</v>
          </cell>
          <cell r="D2515" t="str">
            <v>un</v>
          </cell>
          <cell r="E2515">
            <v>121</v>
          </cell>
        </row>
        <row r="2516">
          <cell r="A2516" t="str">
            <v>IP008075</v>
          </cell>
          <cell r="B2516" t="str">
            <v>IP05500500/</v>
          </cell>
          <cell r="C2516" t="str">
            <v>Braco curvo, em aco de baixo teor de carbono SAE 1010/1020 galvanizado a fusao, interna e externamente por imersao unica em banho de zinco, conforme NBR-7398 e 7400 da ABNT, com 1,77m de projecao horizontal, diametro externo de 25,5mm, conforme desenho A4</v>
          </cell>
          <cell r="D2516" t="str">
            <v>un</v>
          </cell>
          <cell r="E2516">
            <v>16.350000000000001</v>
          </cell>
        </row>
        <row r="2517">
          <cell r="A2517" t="str">
            <v>IP008228</v>
          </cell>
          <cell r="B2517" t="str">
            <v>IP05500506/</v>
          </cell>
          <cell r="C2517" t="str">
            <v>Braco curvo, em aco de baixo teor de carbono SAE 1010/1020 galvanizado a fusao, interna e externamente por imersao unica em banho de zinco, conforme NBR-7398 e 7400 da ABNT, com 1,77m de projecao horizontal, diametro externo de 48mm, conforme desenho A4-1</v>
          </cell>
          <cell r="D2517" t="str">
            <v>un</v>
          </cell>
          <cell r="E2517">
            <v>47.79</v>
          </cell>
        </row>
        <row r="2518">
          <cell r="A2518" t="str">
            <v>IP008119</v>
          </cell>
          <cell r="B2518" t="str">
            <v>IP05500550/</v>
          </cell>
          <cell r="C2518" t="str">
            <v>Braco curvo para luminaria superior, proprio para equipar poste padrao Nossa Senhora de Copacabana com diametro de 60,3mmx2,5m de projecao, zincado, acompanha cordoalha, ver desenho A1-1855-PD.  Fornecimento.</v>
          </cell>
          <cell r="D2518" t="str">
            <v>un</v>
          </cell>
          <cell r="E2518">
            <v>159</v>
          </cell>
        </row>
        <row r="2519">
          <cell r="A2519" t="str">
            <v>IP008226</v>
          </cell>
          <cell r="B2519" t="str">
            <v>IP05500556/</v>
          </cell>
          <cell r="C2519" t="str">
            <v>Braco curvo, em aco de baixo teor de carbono SAE 1010/1020 galvanizado a fusao, interna e externamente por imersao unica em banho de zinco, conforme NBR-7398 e 7400 da ABNT, com 2,50m de projecao horizontal, diametro externo de 60,3mm, conforme desenho A4</v>
          </cell>
          <cell r="D2519" t="str">
            <v>un</v>
          </cell>
          <cell r="E2519">
            <v>100.23</v>
          </cell>
        </row>
        <row r="2520">
          <cell r="A2520" t="str">
            <v>IP008229</v>
          </cell>
          <cell r="B2520" t="str">
            <v>IP05500562/</v>
          </cell>
          <cell r="C2520" t="str">
            <v>Braco de aco galvanizado, curvo, com 2,5m de projecao horizontal e diametro externo de 48mm.  Fornecimento.</v>
          </cell>
          <cell r="D2520" t="str">
            <v>un</v>
          </cell>
          <cell r="E2520">
            <v>57.46</v>
          </cell>
        </row>
        <row r="2521">
          <cell r="A2521" t="str">
            <v>IP008230</v>
          </cell>
          <cell r="B2521" t="str">
            <v>IP05500600/</v>
          </cell>
          <cell r="C2521" t="str">
            <v>Braco curvo, em aco de baixo teor de carbono SAE 1010/1020 galvanizado a fusao, interna e externamente por imersao unica em banho de zinco, conforme NBR-7398 e 7400 da ABNT, com 3,50m de projecao horizontal, diametro externo de 60,3mm, conforme desenho A4</v>
          </cell>
          <cell r="D2521" t="str">
            <v>un</v>
          </cell>
          <cell r="E2521">
            <v>126.67</v>
          </cell>
        </row>
        <row r="2522">
          <cell r="A2522" t="str">
            <v>IP008118</v>
          </cell>
          <cell r="B2522" t="str">
            <v>IP05500650/</v>
          </cell>
          <cell r="C2522" t="str">
            <v>Braco curvo para sustentacao de semaforo, proprio para equipar poste padrao Nossa Senhora de Copacabana com diametro de 76,1mmx4,5m de projecao, zincado, acompanha cordoalha, ver desenho A1-1855-PD.  Fornecimento.</v>
          </cell>
          <cell r="D2522" t="str">
            <v>un</v>
          </cell>
          <cell r="E2522">
            <v>242</v>
          </cell>
        </row>
        <row r="2523">
          <cell r="A2523" t="str">
            <v>IP001696</v>
          </cell>
          <cell r="B2523" t="str">
            <v>IP05550050/</v>
          </cell>
          <cell r="C2523" t="str">
            <v>Braco, padrao RIOLUZ, exclusive fornecimento das ferragens de fixacao e do braco.  Colocacao.</v>
          </cell>
          <cell r="D2523" t="str">
            <v>un</v>
          </cell>
          <cell r="E2523">
            <v>10.69</v>
          </cell>
        </row>
        <row r="2524">
          <cell r="A2524" t="str">
            <v>IP001732</v>
          </cell>
          <cell r="B2524" t="str">
            <v>IP05550100/</v>
          </cell>
          <cell r="C2524" t="str">
            <v>Braco, padrao RIOLUZ, com 0,57m ou 1,77m de projecao horizontal, para luminaria LRJ-10, em poste de concreto, com fornecimento das ferragens de fixacao; exclusive fornecimento do braco.  Colocacao.</v>
          </cell>
          <cell r="D2524" t="str">
            <v>un</v>
          </cell>
          <cell r="E2524">
            <v>26.34</v>
          </cell>
        </row>
        <row r="2525">
          <cell r="A2525" t="str">
            <v>IP001730</v>
          </cell>
          <cell r="B2525" t="str">
            <v>IP05550150/</v>
          </cell>
          <cell r="C2525" t="str">
            <v>Braco, padrao RIOLUZ, de 1,5m ate 2,50m de projecao horizontal, em poste reto de aco ou concreto, com fornecimento das ferragens de fixacao; exclusive fornecimento do braco.  Colocacao.</v>
          </cell>
          <cell r="D2525" t="str">
            <v>un</v>
          </cell>
          <cell r="E2525">
            <v>52.67</v>
          </cell>
        </row>
        <row r="2526">
          <cell r="A2526" t="str">
            <v>IP001731</v>
          </cell>
          <cell r="B2526" t="str">
            <v>IP05550200/</v>
          </cell>
          <cell r="C2526" t="str">
            <v>Braco, padrao RIOLUZ, de 2,6m ate 3,50m de projecao horizontal, em poste reto de aco ou concreto, com fornecimento das ferragens de fixacao; exclusive fornecimento do braco.  Colocacao.</v>
          </cell>
          <cell r="D2526" t="str">
            <v>un</v>
          </cell>
          <cell r="E2526">
            <v>63.36</v>
          </cell>
        </row>
        <row r="2527">
          <cell r="A2527" t="str">
            <v>IP001704</v>
          </cell>
          <cell r="B2527" t="str">
            <v>IP05550300/</v>
          </cell>
          <cell r="C2527" t="str">
            <v>Base quadrupla para topo de poste, em poste reto de aco ou concreto, para altura de ate 15m, para luminaria tipo ponta de braco; exclusive luminarias e base quadrupla.  Colocacao.</v>
          </cell>
          <cell r="D2527" t="str">
            <v>un</v>
          </cell>
          <cell r="E2527">
            <v>16.04</v>
          </cell>
        </row>
        <row r="2528">
          <cell r="A2528" t="str">
            <v>IP001620</v>
          </cell>
          <cell r="B2528" t="str">
            <v>IP05600050/</v>
          </cell>
          <cell r="C2528" t="str">
            <v>Pintura de braco com 2 demaos de tinta Aluminac ou similar.</v>
          </cell>
          <cell r="D2528" t="str">
            <v>un</v>
          </cell>
          <cell r="E2528">
            <v>13.4</v>
          </cell>
        </row>
        <row r="2529">
          <cell r="A2529" t="str">
            <v>IP002308</v>
          </cell>
          <cell r="B2529" t="str">
            <v>IP05600100A</v>
          </cell>
          <cell r="C2529" t="str">
            <v>Pintura de poste de aco reto, de 3,50m, com 2 demaos de tinta Aluminac ou similar.</v>
          </cell>
          <cell r="D2529" t="str">
            <v>gl</v>
          </cell>
          <cell r="E2529">
            <v>14.98</v>
          </cell>
        </row>
        <row r="2530">
          <cell r="A2530" t="str">
            <v>IP001621</v>
          </cell>
          <cell r="B2530" t="str">
            <v>IP05600103/</v>
          </cell>
          <cell r="C2530" t="str">
            <v>Pintura de poste de aco, reto, de 4,5m ate 6m, com 2 demaos de tinta Aluminac ou similar.</v>
          </cell>
          <cell r="D2530" t="str">
            <v>un</v>
          </cell>
          <cell r="E2530">
            <v>16.07</v>
          </cell>
        </row>
        <row r="2531">
          <cell r="A2531" t="str">
            <v>IP001622</v>
          </cell>
          <cell r="B2531" t="str">
            <v>IP05600106/</v>
          </cell>
          <cell r="C2531" t="str">
            <v>Pintura de poste de aco reto, de 7m ate 9m, com 2 demaos de tinta Aluminac ou similar.</v>
          </cell>
          <cell r="D2531" t="str">
            <v>un</v>
          </cell>
          <cell r="E2531">
            <v>32.14</v>
          </cell>
        </row>
        <row r="2532">
          <cell r="A2532" t="str">
            <v>IP001623</v>
          </cell>
          <cell r="B2532" t="str">
            <v>IP05600109/</v>
          </cell>
          <cell r="C2532" t="str">
            <v>Pintura de poste de aco reto, de 10m ate 15m, com 2 demaos de tinta Aluminac ou similar.</v>
          </cell>
          <cell r="D2532" t="str">
            <v>un</v>
          </cell>
          <cell r="E2532">
            <v>58.93</v>
          </cell>
        </row>
        <row r="2533">
          <cell r="A2533" t="str">
            <v>IP001624</v>
          </cell>
          <cell r="B2533" t="str">
            <v>IP05600112/</v>
          </cell>
          <cell r="C2533" t="str">
            <v>Pintura de poste de aco reto, de 16m ate 20m, com 2 demaos de tinta Aluminac ou similar.</v>
          </cell>
          <cell r="D2533" t="str">
            <v>un</v>
          </cell>
          <cell r="E2533">
            <v>90.52</v>
          </cell>
        </row>
        <row r="2534">
          <cell r="A2534" t="str">
            <v>IP001625</v>
          </cell>
          <cell r="B2534" t="str">
            <v>IP05600150/</v>
          </cell>
          <cell r="C2534" t="str">
            <v>Pintura de poste de aco curvo, de 1 braco, de 8m ate 10m, com 2 demaos de tinta Aluminac ou similar.</v>
          </cell>
          <cell r="D2534" t="str">
            <v>un</v>
          </cell>
          <cell r="E2534">
            <v>58.93</v>
          </cell>
        </row>
        <row r="2535">
          <cell r="A2535" t="str">
            <v>IP001626</v>
          </cell>
          <cell r="B2535" t="str">
            <v>IP05600153/</v>
          </cell>
          <cell r="C2535" t="str">
            <v>Pintura de poste de aco curvo, de 1 braco, de 11m ate 15m, com 2 demaos de tinta Aluminac ou similar.</v>
          </cell>
          <cell r="D2535" t="str">
            <v>un</v>
          </cell>
          <cell r="E2535">
            <v>82.29</v>
          </cell>
        </row>
        <row r="2536">
          <cell r="A2536" t="str">
            <v>IP001627</v>
          </cell>
          <cell r="B2536" t="str">
            <v>IP05600200/</v>
          </cell>
          <cell r="C2536" t="str">
            <v>Pintura de poste de aco curvo, de 2 bracos, de 8m ate 10m, com 2 demaos de tinta Aluminac ou similar.</v>
          </cell>
          <cell r="D2536" t="str">
            <v>un</v>
          </cell>
          <cell r="E2536">
            <v>77.13</v>
          </cell>
        </row>
        <row r="2537">
          <cell r="A2537" t="str">
            <v>IP001628</v>
          </cell>
          <cell r="B2537" t="str">
            <v>IP05600203/</v>
          </cell>
          <cell r="C2537" t="str">
            <v>Pintura de poste de aco curvo, de 2 bracos, de 11m ate 15m, com 2 demaos de tinta Aluminac ou similar.</v>
          </cell>
          <cell r="D2537" t="str">
            <v>un</v>
          </cell>
          <cell r="E2537">
            <v>242.76</v>
          </cell>
        </row>
        <row r="2538">
          <cell r="A2538" t="str">
            <v>IP009084</v>
          </cell>
          <cell r="B2538" t="str">
            <v>IP05600256/</v>
          </cell>
          <cell r="C2538" t="str">
            <v>Pintura de poste de concreto, de 9m ate 13m, com 1 demao de tinta Sikatop ou similar e 2 demaos de tinta Internacional ou similar.</v>
          </cell>
          <cell r="D2538" t="str">
            <v>un</v>
          </cell>
          <cell r="E2538">
            <v>348.52</v>
          </cell>
        </row>
        <row r="2539">
          <cell r="A2539" t="str">
            <v>IP009083</v>
          </cell>
          <cell r="B2539" t="str">
            <v>IP05600259/</v>
          </cell>
          <cell r="C2539" t="str">
            <v>Pintura de poste de concreto, de 17m, com 1 demao de tinta Sikatop ou similar e 2 demaos de tinta Internacional ou similar.</v>
          </cell>
          <cell r="D2539" t="str">
            <v>un</v>
          </cell>
          <cell r="E2539">
            <v>421.33</v>
          </cell>
        </row>
        <row r="2540">
          <cell r="A2540" t="str">
            <v>IP009080</v>
          </cell>
          <cell r="B2540" t="str">
            <v>IP05600262/</v>
          </cell>
          <cell r="C2540" t="str">
            <v>Pintura de poste de concreto, de 22,5m, com 1 demao de tinta Sikatop ou similar e 2 demaos de tinta Internacional ou similar.</v>
          </cell>
          <cell r="D2540" t="str">
            <v>un</v>
          </cell>
          <cell r="E2540">
            <v>620.46</v>
          </cell>
        </row>
        <row r="2541">
          <cell r="A2541" t="str">
            <v>IP018011</v>
          </cell>
          <cell r="B2541" t="str">
            <v>IP07050050/</v>
          </cell>
          <cell r="C2541" t="str">
            <v>Torre em aco SAE 1010/1020 galvanizado a fogo, poligonal, flangeado, de 12m, com escada marinheiro, guarda corpo e plataforma para 6 projetores.  Fornecimento.</v>
          </cell>
          <cell r="D2541" t="str">
            <v>un</v>
          </cell>
          <cell r="E2541">
            <v>6566.67</v>
          </cell>
        </row>
        <row r="2542">
          <cell r="A2542" t="str">
            <v>IP018012</v>
          </cell>
          <cell r="B2542" t="str">
            <v>IP07050053/</v>
          </cell>
          <cell r="C2542" t="str">
            <v>Torre em aco SAE 1010/1020 galvanizado a fogo, poligonal, flangeado, de 15m, com escada marinheiro, guarda corpo e plataforma para 6 projetores.  Fornecimento.</v>
          </cell>
          <cell r="D2542" t="str">
            <v>un</v>
          </cell>
          <cell r="E2542">
            <v>8774.7000000000007</v>
          </cell>
        </row>
        <row r="2543">
          <cell r="A2543" t="str">
            <v>IP018013</v>
          </cell>
          <cell r="B2543" t="str">
            <v>IP07050056/</v>
          </cell>
          <cell r="C2543" t="str">
            <v>Torre em aco SAE 1010/1020 galvanizado a fogo, poligonal, flangeado, de 20m, com escada marinheiro, guarda corpo e plataforma para 6 projetores.  Fornecimento.</v>
          </cell>
          <cell r="D2543" t="str">
            <v>un</v>
          </cell>
          <cell r="E2543">
            <v>10943.1</v>
          </cell>
        </row>
        <row r="2544">
          <cell r="A2544" t="str">
            <v>IP001675</v>
          </cell>
          <cell r="B2544" t="str">
            <v>IP10050050/</v>
          </cell>
          <cell r="C2544" t="str">
            <v>Armacao secundaria vertical, completa, para uma rede de baixa tensao (BT), sem fornecimento da armacao e das cintas de fixacao.  Instalacao.</v>
          </cell>
          <cell r="D2544" t="str">
            <v>un</v>
          </cell>
          <cell r="E2544">
            <v>5.35</v>
          </cell>
        </row>
        <row r="2545">
          <cell r="A2545" t="str">
            <v>IP008086</v>
          </cell>
          <cell r="B2545" t="str">
            <v>IP10050100/</v>
          </cell>
          <cell r="C2545" t="str">
            <v>Armacao secundaria vertical de 1 estribo.  Fornecimento.</v>
          </cell>
          <cell r="D2545" t="str">
            <v>un</v>
          </cell>
          <cell r="E2545">
            <v>3.48</v>
          </cell>
        </row>
        <row r="2546">
          <cell r="A2546" t="str">
            <v>IP010405</v>
          </cell>
          <cell r="B2546" t="str">
            <v>IP10050103/</v>
          </cell>
          <cell r="C2546" t="str">
            <v>Armacao secundaria vertical de 3 estribos.  Fornecimento.</v>
          </cell>
          <cell r="D2546" t="str">
            <v>un</v>
          </cell>
          <cell r="E2546">
            <v>12.62</v>
          </cell>
        </row>
        <row r="2547">
          <cell r="A2547" t="str">
            <v>IP001677</v>
          </cell>
          <cell r="B2547" t="str">
            <v>IP10050106/</v>
          </cell>
          <cell r="C2547" t="str">
            <v>Armacao secundaria vertical, de 3 estribos, completa, para uma rede de baixa tensao (BT), de 3 condutores, para alinhamento reto, angulo inferior a 90o e ponto terminal, exclusive fornecimento das cintas de fixacao (ver conjunto BTV1).  Fornecimento e ins</v>
          </cell>
          <cell r="D2547" t="str">
            <v>un</v>
          </cell>
          <cell r="E2547">
            <v>22.38</v>
          </cell>
        </row>
        <row r="2548">
          <cell r="A2548" t="str">
            <v>IP001676</v>
          </cell>
          <cell r="B2548" t="str">
            <v>IP10050203/</v>
          </cell>
          <cell r="C2548" t="str">
            <v>Armacao secundaria vertical, de 4 estribos, completa, para uma rede de baixa tensao (BT), de 4 condutores, para alinhamento reto, angulo inferior a 90o e ponto terminal, exclusive fornecimento das cintas de fixacao (ver conjunto BTV1).  Fornecimento e ins</v>
          </cell>
          <cell r="D2548" t="str">
            <v>un</v>
          </cell>
          <cell r="E2548">
            <v>24.2</v>
          </cell>
        </row>
        <row r="2549">
          <cell r="A2549" t="str">
            <v>IP007490</v>
          </cell>
          <cell r="B2549" t="str">
            <v>IP10100050/</v>
          </cell>
          <cell r="C2549" t="str">
            <v>Conjunto para fixacao de rede 13,8Kv, trifasica, exclusive fornecimento dos isoladores e ferragens.  Instalacao.</v>
          </cell>
          <cell r="D2549" t="str">
            <v>un</v>
          </cell>
          <cell r="E2549">
            <v>42.77</v>
          </cell>
        </row>
        <row r="2550">
          <cell r="A2550" t="str">
            <v>IP006518</v>
          </cell>
          <cell r="B2550" t="str">
            <v>IP10100100/</v>
          </cell>
          <cell r="C2550" t="str">
            <v>Conjunto para fixacao de rede de 13,8Kv, trifasica, pre-reunido para derivacao de linha, padrao RIOLUZ.  Fornecimento e instalacao.</v>
          </cell>
          <cell r="D2550" t="str">
            <v>un</v>
          </cell>
          <cell r="E2550">
            <v>307.86</v>
          </cell>
        </row>
        <row r="2551">
          <cell r="A2551" t="str">
            <v>IP002298</v>
          </cell>
          <cell r="B2551" t="str">
            <v>IP10100156/</v>
          </cell>
          <cell r="C2551" t="str">
            <v>Ferragens singelas, para 1 linha, de 13,8Kv, bifasica triangular, poste ao centro, para alinhamentos retos e angulos ate 30o (conjunto 13A1).  Instalacao.</v>
          </cell>
          <cell r="D2551" t="str">
            <v>h</v>
          </cell>
          <cell r="E2551">
            <v>21.38</v>
          </cell>
        </row>
        <row r="2552">
          <cell r="A2552" t="str">
            <v>IP001669</v>
          </cell>
          <cell r="B2552" t="str">
            <v>IP10100200/</v>
          </cell>
          <cell r="C2552" t="str">
            <v>Conjunto para fixacao de rede de 13,8Kv, trifasica, horizontal, poste ao lado, para alinhamento reto, padrao madeira, montagem Beco, tipo 13B1.  Fornecimento e instalacao.</v>
          </cell>
          <cell r="D2552" t="str">
            <v>un</v>
          </cell>
          <cell r="E2552">
            <v>146.15</v>
          </cell>
        </row>
        <row r="2553">
          <cell r="A2553" t="str">
            <v>IP007938</v>
          </cell>
          <cell r="B2553" t="str">
            <v>IP15551000/</v>
          </cell>
          <cell r="C2553" t="str">
            <v>Suporte para montagem de transformador em poste.  Fornecimento.</v>
          </cell>
          <cell r="D2553" t="str">
            <v>un</v>
          </cell>
          <cell r="E2553">
            <v>33.700000000000003</v>
          </cell>
        </row>
        <row r="2554">
          <cell r="A2554" t="str">
            <v>IP001679</v>
          </cell>
          <cell r="B2554" t="str">
            <v>IP15600050/</v>
          </cell>
          <cell r="C2554" t="str">
            <v>Transformadores de 5Kva ate 112,5Kva, sob linha de 13,8Kv, com fornecimento das  ferragens de suporte, exclusive chaves fusiveis com respectivas ferragens e transformadores; inclusive interligacao de alta tensao (AT) e baixa tensao (BT), sendo esta ultima</v>
          </cell>
          <cell r="D2554" t="str">
            <v>un</v>
          </cell>
          <cell r="E2554" t="e">
            <v>#N/A</v>
          </cell>
        </row>
        <row r="2555">
          <cell r="A2555" t="str">
            <v>IP001680</v>
          </cell>
          <cell r="B2555" t="str">
            <v>IP15600100/</v>
          </cell>
          <cell r="C2555" t="str">
            <v>Transformadores de 5Kva ate 112,5Kva, sob linha de 13,8Kv, exclusive ferragens  de suporte,  chaves fusiveis com respectivas ferragens e transformadores; inclusive interligacao de alta tensao (AT) e baixa tensao (BT), sendo esta ultima com conectores de l</v>
          </cell>
          <cell r="D2555" t="str">
            <v>un</v>
          </cell>
          <cell r="E2555">
            <v>85.53</v>
          </cell>
        </row>
        <row r="2556">
          <cell r="A2556" t="str">
            <v>IP008233</v>
          </cell>
          <cell r="B2556" t="str">
            <v>IP20050050/</v>
          </cell>
          <cell r="C2556" t="str">
            <v>Aterramento de caixa Hand-Hole.</v>
          </cell>
          <cell r="D2556" t="str">
            <v>un</v>
          </cell>
          <cell r="E2556">
            <v>10.88</v>
          </cell>
        </row>
        <row r="2557">
          <cell r="A2557" t="str">
            <v>IP008548</v>
          </cell>
          <cell r="B2557" t="str">
            <v>IP20050053/</v>
          </cell>
          <cell r="C2557" t="str">
            <v>Aterramento de poste de aco, inclusive fornecimento dos materiais.</v>
          </cell>
          <cell r="D2557" t="str">
            <v>un</v>
          </cell>
          <cell r="E2557">
            <v>18.22</v>
          </cell>
        </row>
        <row r="2558">
          <cell r="A2558" t="str">
            <v>IP008547</v>
          </cell>
          <cell r="B2558" t="str">
            <v>IP20050056/</v>
          </cell>
          <cell r="C2558" t="str">
            <v>Aterramento de tampao, inclusive fornecimento dos materiais.</v>
          </cell>
          <cell r="D2558" t="str">
            <v>un</v>
          </cell>
          <cell r="E2558">
            <v>30.69</v>
          </cell>
        </row>
        <row r="2559">
          <cell r="A2559" t="str">
            <v>IP008058</v>
          </cell>
          <cell r="B2559" t="str">
            <v>IP20050103/</v>
          </cell>
          <cell r="C2559" t="str">
            <v>Haste para aterramento, de 5/8" (16mm), com 2,50m de comprimento.  Fornecimento.</v>
          </cell>
          <cell r="D2559" t="str">
            <v>un</v>
          </cell>
          <cell r="E2559">
            <v>14.74</v>
          </cell>
        </row>
        <row r="2560">
          <cell r="A2560" t="str">
            <v>IP008094</v>
          </cell>
          <cell r="B2560" t="str">
            <v>IP20050106/</v>
          </cell>
          <cell r="C2560" t="str">
            <v>Haste para aterramento, de 5/8" (16mm), com 2,50m a 3m de comprimento.  Colocacao.</v>
          </cell>
          <cell r="D2560" t="str">
            <v>un</v>
          </cell>
          <cell r="E2560">
            <v>2.68</v>
          </cell>
        </row>
        <row r="2561">
          <cell r="A2561" t="str">
            <v>IP007491</v>
          </cell>
          <cell r="B2561" t="str">
            <v>IP20050150/</v>
          </cell>
          <cell r="C2561" t="str">
            <v>Conjunto de aterramento para transformador (ver desenho  A2-134-CP).  Instalacao.</v>
          </cell>
          <cell r="D2561" t="str">
            <v>un</v>
          </cell>
          <cell r="E2561">
            <v>48.11</v>
          </cell>
        </row>
        <row r="2562">
          <cell r="A2562" t="str">
            <v>IP008545</v>
          </cell>
          <cell r="B2562" t="str">
            <v>IP20050153/</v>
          </cell>
          <cell r="C2562" t="str">
            <v>Conjunto de aterramento de transformador.  Fornecimento e instalacao.</v>
          </cell>
          <cell r="D2562" t="str">
            <v>un</v>
          </cell>
          <cell r="E2562">
            <v>197.8</v>
          </cell>
        </row>
        <row r="2563">
          <cell r="A2563" t="str">
            <v>IP008879</v>
          </cell>
          <cell r="B2563" t="str">
            <v>IP20050156/</v>
          </cell>
          <cell r="C2563" t="str">
            <v>Conjunto de aterramento de transformador (ver desenho A2-134-CP).  Fornecimento e instalacao.</v>
          </cell>
          <cell r="D2563" t="str">
            <v>un</v>
          </cell>
          <cell r="E2563">
            <v>117.86</v>
          </cell>
        </row>
        <row r="2564">
          <cell r="A2564" t="str">
            <v>IP008546</v>
          </cell>
          <cell r="B2564" t="str">
            <v>IP20050200/</v>
          </cell>
          <cell r="C2564" t="str">
            <v>Conjunto de aterramento de rede de baixa tensao (BT).  Fornecimento e instalacao.</v>
          </cell>
          <cell r="D2564" t="str">
            <v>un</v>
          </cell>
          <cell r="E2564">
            <v>22.72</v>
          </cell>
        </row>
        <row r="2565">
          <cell r="A2565" t="str">
            <v>IP008880</v>
          </cell>
          <cell r="B2565" t="str">
            <v>IP20050203/</v>
          </cell>
          <cell r="C2565" t="str">
            <v>Conjunto de aterramento de rede de baixa tensao (BT) (ver desenho A2-134-CP).  Fornecimento e instalacao.</v>
          </cell>
          <cell r="D2565" t="str">
            <v>un</v>
          </cell>
          <cell r="E2565">
            <v>72.08</v>
          </cell>
        </row>
        <row r="2566">
          <cell r="A2566" t="str">
            <v>IP006272</v>
          </cell>
          <cell r="B2566" t="str">
            <v>IP25050050/</v>
          </cell>
          <cell r="C2566" t="str">
            <v>Caixa de passagem para embutir em alvenaria, de 5"x5".  Fornecimento.</v>
          </cell>
          <cell r="D2566" t="str">
            <v>un</v>
          </cell>
          <cell r="E2566">
            <v>8.64</v>
          </cell>
        </row>
        <row r="2567">
          <cell r="A2567" t="str">
            <v>IP006248</v>
          </cell>
          <cell r="B2567" t="str">
            <v>IP25050100/</v>
          </cell>
          <cell r="C2567" t="str">
            <v>Caixa de passagem em aluminio fundido (15x15x10)cm, com saidas rosqueadas de 3/4" e tampa removivel.  Fornecimento.</v>
          </cell>
          <cell r="D2567" t="str">
            <v>un</v>
          </cell>
          <cell r="E2567">
            <v>17.78</v>
          </cell>
        </row>
        <row r="2568">
          <cell r="A2568" t="str">
            <v>IP009600</v>
          </cell>
          <cell r="B2568" t="str">
            <v>IP25050150/</v>
          </cell>
          <cell r="C2568" t="str">
            <v>Caixa de passagem de alvenaria com dimensoes de (1x1x1)m, inclusive escavacao e reaterro, exclusive fornecimento do tampao.</v>
          </cell>
          <cell r="D2568" t="str">
            <v>un</v>
          </cell>
          <cell r="E2568">
            <v>176.09</v>
          </cell>
        </row>
        <row r="2569">
          <cell r="A2569" t="str">
            <v>IP003787</v>
          </cell>
          <cell r="B2569" t="str">
            <v>IP25100025/</v>
          </cell>
          <cell r="C2569" t="str">
            <v>Caixa Hand-Hole, pre-moldada, circular, de concreto, padrao RIOLUZ, com dimensoes (0,30x0,30)m; inclusive escavacao e reaterro; exclusive fornecimento do tampao.  Fornecimento e colocacao.</v>
          </cell>
          <cell r="D2569" t="str">
            <v>un</v>
          </cell>
          <cell r="E2569">
            <v>27.87</v>
          </cell>
        </row>
        <row r="2570">
          <cell r="A2570" t="str">
            <v>IP001748</v>
          </cell>
          <cell r="B2570" t="str">
            <v>IP25100050/</v>
          </cell>
          <cell r="C2570" t="str">
            <v>Caixa Hand-Hole em alvenaria, retangular com dimensoes (40x40x60)cm, com tampao de concreto pre-moldado, com alca.  Construcao.</v>
          </cell>
          <cell r="D2570" t="str">
            <v>un</v>
          </cell>
          <cell r="E2570">
            <v>146</v>
          </cell>
        </row>
        <row r="2571">
          <cell r="A2571" t="str">
            <v>IP001749</v>
          </cell>
          <cell r="B2571" t="str">
            <v>IP25100059/</v>
          </cell>
          <cell r="C2571" t="str">
            <v>Caixa Hand-Hole em alvenaria, retangular com dimensoes (40x40x90)cm, com tampao de concreto pre-moldado, com alca.  Construcao.</v>
          </cell>
          <cell r="D2571" t="str">
            <v>un</v>
          </cell>
          <cell r="E2571">
            <v>216.33</v>
          </cell>
        </row>
        <row r="2572">
          <cell r="A2572" t="str">
            <v>IP001750</v>
          </cell>
          <cell r="B2572" t="str">
            <v>IP25100100/</v>
          </cell>
          <cell r="C2572" t="str">
            <v>Caixa Hand-Hole, pre-moldada, circular, de concreto, padrao RIOLUZ, com dimensoes (0,60x0,30)m; inclusive escavacao e reaterro, exclusive tampao.  Fornecimento e assentamento.</v>
          </cell>
          <cell r="D2572" t="str">
            <v>un</v>
          </cell>
          <cell r="E2572">
            <v>48.66</v>
          </cell>
        </row>
        <row r="2573">
          <cell r="A2573" t="str">
            <v>IP001746</v>
          </cell>
          <cell r="B2573" t="str">
            <v>IP25100150/</v>
          </cell>
          <cell r="C2573" t="str">
            <v>Caixa Hand-Hole, pre-moldada, circular de concreto, padrao RIOLUZ, com dimensoes (0,60x0,60)m, inclusive escavacao e reaterro, exclusive tampao e materiais.  Assentamento.</v>
          </cell>
          <cell r="D2573" t="str">
            <v>un</v>
          </cell>
          <cell r="E2573">
            <v>42.77</v>
          </cell>
        </row>
        <row r="2574">
          <cell r="A2574" t="str">
            <v>IP001751</v>
          </cell>
          <cell r="B2574" t="str">
            <v>IP25100153/</v>
          </cell>
          <cell r="C2574" t="str">
            <v>Caixa Hand-Hole, pre-moldada, circular, de concreto, padrao RIOLUZ, com dimensoes (0,60x0,60)m; inclusive escavacao e reaterro, exclusive tampao.  Fornecimento e assentamento.</v>
          </cell>
          <cell r="D2574" t="str">
            <v>un</v>
          </cell>
          <cell r="E2574">
            <v>84.12</v>
          </cell>
        </row>
        <row r="2575">
          <cell r="A2575" t="str">
            <v>IP001754</v>
          </cell>
          <cell r="B2575" t="str">
            <v>IP25100159/</v>
          </cell>
          <cell r="C2575" t="str">
            <v>Caixa de passagem, retangular, de alvenaria com tampa de concreto, dimensoes de (0,60x0,60x0,80)m; exclusive material utilizado para sua construcao.  Construcao.</v>
          </cell>
          <cell r="D2575" t="str">
            <v>un</v>
          </cell>
          <cell r="E2575">
            <v>32.07</v>
          </cell>
        </row>
        <row r="2576">
          <cell r="A2576" t="str">
            <v>IP001747</v>
          </cell>
          <cell r="B2576" t="str">
            <v>IP25100162/</v>
          </cell>
          <cell r="C2576" t="str">
            <v>Caixa Hand-Hole, pre-moldada, circular de concreto, padrao RIOLUZ, com dimensoes (0,60x0,90)m, inclusive escavacao e reaterro, exclusive tampao e materiais.  Assentamento.</v>
          </cell>
          <cell r="D2576" t="str">
            <v>un</v>
          </cell>
          <cell r="E2576">
            <v>53.46</v>
          </cell>
        </row>
        <row r="2577">
          <cell r="A2577" t="str">
            <v>IP001752</v>
          </cell>
          <cell r="B2577" t="str">
            <v>IP25100165/</v>
          </cell>
          <cell r="C2577" t="str">
            <v>Caixa Hand-Hole, pre-moldada, circular, de concreto, padrao RIOLUZ, com dimensoes (0,60x0,90)m; inclusive escavacao e reaterro; exclusive fornecimento do tampao.  Fornecimento e assentamento.</v>
          </cell>
          <cell r="D2577" t="str">
            <v>un</v>
          </cell>
          <cell r="E2577">
            <v>115.48</v>
          </cell>
        </row>
        <row r="2578">
          <cell r="A2578" t="str">
            <v>IP005856</v>
          </cell>
          <cell r="B2578" t="str">
            <v>IP25100200/</v>
          </cell>
          <cell r="C2578" t="str">
            <v>Construcao de caixa de concreto para fixacao de projetor, com tampa de tela maletada de (5x5)cm e cadeado, nas dimensoes (80x80x80)cm, conforme detalhe do projeto RIOLUZ, inclusive fornecimento de todo o material necessario para sua construcao.</v>
          </cell>
          <cell r="D2578" t="str">
            <v>un</v>
          </cell>
          <cell r="E2578">
            <v>129.59</v>
          </cell>
        </row>
        <row r="2579">
          <cell r="A2579" t="str">
            <v>IP007143</v>
          </cell>
          <cell r="B2579" t="str">
            <v>IP25100203/</v>
          </cell>
          <cell r="C2579" t="str">
            <v>Construcao de caixa de alvenaria com base de concreto para fixacao de projetor, com tampa de tela maletada de (5x5)cm e cadeado nas dimensoes (80x80x80)cm, inclusive fornecimento de todo o material necessario para sua construcao.</v>
          </cell>
          <cell r="D2579" t="str">
            <v>un</v>
          </cell>
          <cell r="E2579">
            <v>150.13999999999999</v>
          </cell>
        </row>
        <row r="2580">
          <cell r="A2580" t="str">
            <v>IP001755</v>
          </cell>
          <cell r="B2580" t="str">
            <v>IP25100206/</v>
          </cell>
          <cell r="C2580" t="str">
            <v>Caixa de passagem, retangular, de alvenaria com tampa de concreto, dimensoes de (0,80x0,80x1)m; exclusive material utilizado para sua construcao.</v>
          </cell>
          <cell r="D2580" t="str">
            <v>un</v>
          </cell>
          <cell r="E2580">
            <v>32.07</v>
          </cell>
        </row>
        <row r="2581">
          <cell r="A2581" t="str">
            <v>IP008235</v>
          </cell>
          <cell r="B2581" t="str">
            <v>IP25100250/</v>
          </cell>
          <cell r="C2581" t="str">
            <v>Construcao de caixa de concreto, com base de concreto, para fixacao de projetor, com tampa de tela maletada de (50x50)mm e cadeado, nas dimensoes (110x80x60)cm, conforme detalhe do projeto, inclusive fornecimento de todo o material necessario para sua con</v>
          </cell>
          <cell r="D2581" t="str">
            <v>un</v>
          </cell>
          <cell r="E2581">
            <v>177.69</v>
          </cell>
        </row>
        <row r="2582">
          <cell r="A2582" t="str">
            <v>IP007144</v>
          </cell>
          <cell r="B2582" t="str">
            <v>IP25100259/</v>
          </cell>
          <cell r="C2582" t="str">
            <v>Construcao de caixa de alvenaria com base de concreto para fixacao de projetor e equipamento auxiliar, com grade protetora e cadeado, nas dimensoes (1,10x1,20x1)m, inclusive fornecimento de todo o material necessario para sua construcao.</v>
          </cell>
          <cell r="D2582" t="str">
            <v>un</v>
          </cell>
          <cell r="E2582">
            <v>304.56</v>
          </cell>
        </row>
        <row r="2583">
          <cell r="A2583" t="str">
            <v>IP001753</v>
          </cell>
          <cell r="B2583" t="str">
            <v>IP25100500/</v>
          </cell>
          <cell r="C2583" t="str">
            <v>Tampao espiral de polietileno de alta densidade, de diametro 50mm (2"), para terminacao de dutos de identico material, tipo Kanalex ou similar, em caixa Hand-Hole.  Fornecimento e assentamento.</v>
          </cell>
          <cell r="D2583" t="str">
            <v>un</v>
          </cell>
          <cell r="E2583">
            <v>4.6900000000000004</v>
          </cell>
        </row>
        <row r="2584">
          <cell r="A2584" t="str">
            <v>IP008234</v>
          </cell>
          <cell r="B2584" t="str">
            <v>IP25150050/</v>
          </cell>
          <cell r="C2584" t="str">
            <v>Caixa hermetica para chave faca trifasica.  Colocacao.</v>
          </cell>
          <cell r="D2584" t="str">
            <v>un</v>
          </cell>
          <cell r="E2584">
            <v>5.35</v>
          </cell>
        </row>
        <row r="2585">
          <cell r="A2585" t="str">
            <v>IP007646</v>
          </cell>
          <cell r="B2585" t="str">
            <v>IP25200050/</v>
          </cell>
          <cell r="C2585" t="str">
            <v>Tampao de ferro tipo leve padrao RIOLUZ.  Fornecimento.</v>
          </cell>
          <cell r="D2585" t="str">
            <v>un</v>
          </cell>
          <cell r="E2585">
            <v>195</v>
          </cell>
        </row>
        <row r="2586">
          <cell r="A2586" t="str">
            <v>IP008237</v>
          </cell>
          <cell r="B2586" t="str">
            <v>IP25200100/</v>
          </cell>
          <cell r="C2586" t="str">
            <v>Tampao de ferro fundido, articulado, tipo especial, com eixo de aco inoxidavel, revestido por PVC na articulacao, dotado de furacao para fixacao do aro de anel de concreto e instalacao de conectores para aterramento, com inscricao RIOLUZ discreta, em alto</v>
          </cell>
          <cell r="D2586" t="str">
            <v>un</v>
          </cell>
          <cell r="E2586">
            <v>267.95</v>
          </cell>
        </row>
        <row r="2587">
          <cell r="A2587" t="str">
            <v>IP009742</v>
          </cell>
          <cell r="B2587" t="str">
            <v>IP25200150/</v>
          </cell>
          <cell r="C2587" t="str">
            <v>Tampao de ferro fundido cinzento, articulado, tipo leve, carga maxima no cenrto de 2000Kgf, diametro interno de 300mm, fornecido com colar e com recobrimento, confome desenho A4-1200-PD, especificacao em RIOLUZ no 10.  Fornecimento.</v>
          </cell>
          <cell r="D2587" t="str">
            <v>un</v>
          </cell>
          <cell r="E2587">
            <v>32.950000000000003</v>
          </cell>
        </row>
        <row r="2588">
          <cell r="A2588" t="str">
            <v>IP008378</v>
          </cell>
          <cell r="B2588" t="str">
            <v>IP25200500/</v>
          </cell>
          <cell r="C2588" t="str">
            <v>Tampao para vedacao de dutos espiralados flexiveis em poietileno de alta densidade, na cor preta, diametro nominal de 125mm, comprimento de 225mm, lote 335248-0.  Fornecimento.</v>
          </cell>
          <cell r="D2588" t="str">
            <v>un</v>
          </cell>
          <cell r="E2588">
            <v>7.41</v>
          </cell>
        </row>
        <row r="2589">
          <cell r="A2589" t="str">
            <v>IP008584</v>
          </cell>
          <cell r="B2589" t="str">
            <v>IP30050150A</v>
          </cell>
          <cell r="C2589" t="str">
            <v>Eletroduto de aco galvanizado, diametro de 25mm (1").  Fornecimento.</v>
          </cell>
          <cell r="D2589" t="str">
            <v>vara</v>
          </cell>
          <cell r="E2589">
            <v>4.3600000000000003</v>
          </cell>
        </row>
        <row r="2590">
          <cell r="A2590" t="str">
            <v>IP008593</v>
          </cell>
          <cell r="B2590" t="str">
            <v>IP30050200A</v>
          </cell>
          <cell r="C2590" t="str">
            <v>Eletroduto de aco galvanizado, diametro de 38mm (1 1/2").  Fornecimento.</v>
          </cell>
          <cell r="D2590" t="str">
            <v>vara</v>
          </cell>
          <cell r="E2590">
            <v>8.3699999999999992</v>
          </cell>
        </row>
        <row r="2591">
          <cell r="A2591" t="str">
            <v>IP008423</v>
          </cell>
          <cell r="B2591" t="str">
            <v>IP30050250A</v>
          </cell>
          <cell r="C2591" t="str">
            <v>Eletroduto de aco galvanizado, diametro de 50mm (2").  Fornecimento.</v>
          </cell>
          <cell r="D2591" t="str">
            <v>vara</v>
          </cell>
          <cell r="E2591">
            <v>10.4</v>
          </cell>
        </row>
        <row r="2592">
          <cell r="A2592" t="str">
            <v>IP008061</v>
          </cell>
          <cell r="B2592" t="str">
            <v>IP30050350/</v>
          </cell>
          <cell r="C2592" t="str">
            <v>Eletroduto de aco galvanizado, diametro de 75mm (3").  Fornecimento.</v>
          </cell>
          <cell r="D2592" t="str">
            <v>m</v>
          </cell>
          <cell r="E2592">
            <v>16.54</v>
          </cell>
        </row>
        <row r="2593">
          <cell r="A2593" t="str">
            <v>IP007485</v>
          </cell>
          <cell r="B2593" t="str">
            <v>IP30100050/</v>
          </cell>
          <cell r="C2593" t="str">
            <v>Bucha redonda de aco galvanizado, diametro de 25mm (1"), para o de 19mm (3/4").  Fornecimento e colocacao.</v>
          </cell>
          <cell r="D2593" t="str">
            <v>un</v>
          </cell>
          <cell r="E2593">
            <v>4.63</v>
          </cell>
        </row>
        <row r="2594">
          <cell r="A2594" t="str">
            <v>IP008774</v>
          </cell>
          <cell r="B2594" t="str">
            <v>IP30100103/</v>
          </cell>
          <cell r="C2594" t="str">
            <v>Curva longa de 90o de aco galvanizado, eletroduto, diametro de 25mm (1").  Fornecimento.</v>
          </cell>
          <cell r="D2594" t="str">
            <v>un</v>
          </cell>
          <cell r="E2594">
            <v>1.52</v>
          </cell>
        </row>
        <row r="2595">
          <cell r="A2595" t="str">
            <v>IP008594</v>
          </cell>
          <cell r="B2595" t="str">
            <v>IP30100109/</v>
          </cell>
          <cell r="C2595" t="str">
            <v>Curva longa de 90o de aco galvanizado, diametro de 38mm (1 1/2").  Fornecimento.</v>
          </cell>
          <cell r="D2595" t="str">
            <v>un</v>
          </cell>
          <cell r="E2595">
            <v>3.85</v>
          </cell>
        </row>
        <row r="2596">
          <cell r="A2596" t="str">
            <v>IP008883</v>
          </cell>
          <cell r="B2596" t="str">
            <v>IP30100112/</v>
          </cell>
          <cell r="C2596" t="str">
            <v>Curva longa de 90o de aco galvanizado, diametro de 50mm (2").  Fornecimento.</v>
          </cell>
          <cell r="D2596" t="str">
            <v>un</v>
          </cell>
          <cell r="E2596">
            <v>6.18</v>
          </cell>
        </row>
        <row r="2597">
          <cell r="A2597" t="str">
            <v>IP007484</v>
          </cell>
          <cell r="B2597" t="str">
            <v>IP30100115/</v>
          </cell>
          <cell r="C2597" t="str">
            <v>Curva longa de ferro galvanizado, com 2 1/2" de diametro.  Fornecimento e colocacao.</v>
          </cell>
          <cell r="D2597" t="str">
            <v>un</v>
          </cell>
          <cell r="E2597">
            <v>15.62</v>
          </cell>
        </row>
        <row r="2598">
          <cell r="A2598" t="str">
            <v>IP008690</v>
          </cell>
          <cell r="B2598" t="str">
            <v>IP30100118/</v>
          </cell>
          <cell r="C2598" t="str">
            <v>Curva longa de 90o de aco galvanizado, diametro de 75mm (3").  Fornecimento.</v>
          </cell>
          <cell r="D2598" t="str">
            <v>un</v>
          </cell>
          <cell r="E2598">
            <v>18.43</v>
          </cell>
        </row>
        <row r="2599">
          <cell r="A2599" t="str">
            <v>IP008588</v>
          </cell>
          <cell r="B2599" t="str">
            <v>IP30100503/</v>
          </cell>
          <cell r="C2599" t="str">
            <v>Luva para eletroduto de aco galvanizado, de 25mm (1").  Fornecimento.</v>
          </cell>
          <cell r="D2599" t="str">
            <v>un</v>
          </cell>
          <cell r="E2599">
            <v>2.76</v>
          </cell>
        </row>
        <row r="2600">
          <cell r="A2600" t="str">
            <v>IP008595</v>
          </cell>
          <cell r="B2600" t="str">
            <v>IP30100509/</v>
          </cell>
          <cell r="C2600" t="str">
            <v>Luva para eletroduto de aco galvanizado, de 38mm (1 1/2").  Fornecimento.</v>
          </cell>
          <cell r="D2600" t="str">
            <v>un</v>
          </cell>
          <cell r="E2600">
            <v>5.24</v>
          </cell>
        </row>
        <row r="2601">
          <cell r="A2601" t="str">
            <v>IP007945</v>
          </cell>
          <cell r="B2601" t="str">
            <v>IP30100512/</v>
          </cell>
          <cell r="C2601" t="str">
            <v>Luva para eletroduto de aco galvanizado, de 50mm (2").  Fornecimento.</v>
          </cell>
          <cell r="D2601" t="str">
            <v>un</v>
          </cell>
          <cell r="E2601">
            <v>8.06</v>
          </cell>
        </row>
        <row r="2602">
          <cell r="A2602" t="str">
            <v>IP008073</v>
          </cell>
          <cell r="B2602" t="str">
            <v>IP30100518/</v>
          </cell>
          <cell r="C2602" t="str">
            <v>Luva para eletroduto de aco galvanizado, de 75mm (3").  Fornecimento.</v>
          </cell>
          <cell r="D2602" t="str">
            <v>un</v>
          </cell>
          <cell r="E2602">
            <v>3.9</v>
          </cell>
        </row>
        <row r="2603">
          <cell r="A2603" t="str">
            <v>IP006223</v>
          </cell>
          <cell r="B2603" t="str">
            <v>IP30150100/</v>
          </cell>
          <cell r="C2603" t="str">
            <v>Eletroduto de PVC rigido, roscavel, de 3/4".  Fornecimento.</v>
          </cell>
          <cell r="D2603" t="str">
            <v>m</v>
          </cell>
          <cell r="E2603">
            <v>0.64</v>
          </cell>
        </row>
        <row r="2604">
          <cell r="A2604" t="str">
            <v>IP006235</v>
          </cell>
          <cell r="B2604" t="str">
            <v>IP30150200/</v>
          </cell>
          <cell r="C2604" t="str">
            <v>Eletroduto de PVC rigido, roscavel, de 1 1/4".  Fornecimento.</v>
          </cell>
          <cell r="D2604" t="str">
            <v>m</v>
          </cell>
          <cell r="E2604">
            <v>4.84</v>
          </cell>
        </row>
        <row r="2605">
          <cell r="A2605" t="str">
            <v>IP008108</v>
          </cell>
          <cell r="B2605" t="str">
            <v>IP30150400A</v>
          </cell>
          <cell r="C2605" t="str">
            <v>Eletroduto de PVC rigido, roscavel, de 3" (75mm).  Fornecimento.</v>
          </cell>
          <cell r="D2605" t="str">
            <v>vara</v>
          </cell>
          <cell r="E2605">
            <v>5.78</v>
          </cell>
        </row>
        <row r="2606">
          <cell r="A2606" t="str">
            <v>IP008587</v>
          </cell>
          <cell r="B2606" t="str">
            <v>IP30200100/</v>
          </cell>
          <cell r="C2606" t="str">
            <v>Curva longa de 90o de PVC rigido, diametro de 25mm (1").  Fornecimento.</v>
          </cell>
          <cell r="D2606" t="str">
            <v>un</v>
          </cell>
          <cell r="E2606">
            <v>0.72</v>
          </cell>
        </row>
        <row r="2607">
          <cell r="A2607" t="str">
            <v>IP006237</v>
          </cell>
          <cell r="B2607" t="str">
            <v>IP30200103/</v>
          </cell>
          <cell r="C2607" t="str">
            <v>Curva de 90o, para eletroduto de PVC rigido, roscavel, de 1 1/4".  Fornecimento.</v>
          </cell>
          <cell r="D2607" t="str">
            <v>un</v>
          </cell>
          <cell r="E2607">
            <v>0.96</v>
          </cell>
        </row>
        <row r="2608">
          <cell r="A2608" t="str">
            <v>IP007944</v>
          </cell>
          <cell r="B2608" t="str">
            <v>IP30200109/</v>
          </cell>
          <cell r="C2608" t="str">
            <v>Curva de 90o, para eletroduto de PVC rigido, de 2".  Fornecimento.</v>
          </cell>
          <cell r="D2608" t="str">
            <v>un</v>
          </cell>
          <cell r="E2608">
            <v>2.2200000000000002</v>
          </cell>
        </row>
        <row r="2609">
          <cell r="A2609" t="str">
            <v>IP008060</v>
          </cell>
          <cell r="B2609" t="str">
            <v>IP30200115/</v>
          </cell>
          <cell r="C2609" t="str">
            <v>Curva longa de 90o de PVC rigido, diametro de 75mm (3").  Fornecimento.</v>
          </cell>
          <cell r="D2609" t="str">
            <v>un</v>
          </cell>
          <cell r="E2609">
            <v>7.21</v>
          </cell>
        </row>
        <row r="2610">
          <cell r="A2610" t="str">
            <v>IP008068</v>
          </cell>
          <cell r="B2610" t="str">
            <v>IP30200118/</v>
          </cell>
          <cell r="C2610" t="str">
            <v>Curva longa de 90o de PVC rigido, diametro de 100mm (4").  Fornecimento.</v>
          </cell>
          <cell r="D2610" t="str">
            <v>un</v>
          </cell>
          <cell r="E2610">
            <v>13.31</v>
          </cell>
        </row>
        <row r="2611">
          <cell r="A2611" t="str">
            <v>IP008589</v>
          </cell>
          <cell r="B2611" t="str">
            <v>IP30200503/</v>
          </cell>
          <cell r="C2611" t="str">
            <v>Luva para eletroduto de PVC rigido, de 25mm (1").  Fornecimento.</v>
          </cell>
          <cell r="D2611" t="str">
            <v>un</v>
          </cell>
          <cell r="E2611">
            <v>0.3</v>
          </cell>
        </row>
        <row r="2612">
          <cell r="A2612" t="str">
            <v>IP006236</v>
          </cell>
          <cell r="B2612" t="str">
            <v>IP30200506/</v>
          </cell>
          <cell r="C2612" t="str">
            <v>Luva de PVC rigido, roscavel, de 1 1/4".  Fornecimento.</v>
          </cell>
          <cell r="D2612" t="str">
            <v>un</v>
          </cell>
          <cell r="E2612">
            <v>1.5</v>
          </cell>
        </row>
        <row r="2613">
          <cell r="A2613" t="str">
            <v>IP007946</v>
          </cell>
          <cell r="B2613" t="str">
            <v>IP30200509/</v>
          </cell>
          <cell r="C2613" t="str">
            <v>Luva para eletroduto de PVC rigido, roscavel, de 50mm.  Fornecimento.</v>
          </cell>
          <cell r="D2613" t="str">
            <v>un</v>
          </cell>
          <cell r="E2613">
            <v>3.53</v>
          </cell>
        </row>
        <row r="2614">
          <cell r="A2614" t="str">
            <v>IP016025</v>
          </cell>
          <cell r="B2614" t="str">
            <v>IP50300150/</v>
          </cell>
          <cell r="C2614" t="str">
            <v>Reator aereo para lampada VS/MVM 150W, com ignitor pico de tensao 2,8 a 4Kv, fator de potencia minimo 0,92, tensao de alimentacao 220/250V, corrente na lampada 1,8A, tensao na lampada 100V, EM-RIOLUZ-30, NBR-13593/13594, IEC-662.  Fornecimento.</v>
          </cell>
          <cell r="D2614" t="str">
            <v>un</v>
          </cell>
          <cell r="E2614">
            <v>45.75</v>
          </cell>
        </row>
        <row r="2615">
          <cell r="A2615" t="str">
            <v>IP008800</v>
          </cell>
          <cell r="B2615" t="str">
            <v>IP50300153/</v>
          </cell>
          <cell r="C2615" t="str">
            <v>Reator aereo para lampada VS/MVM 150W, com ignitor pico de tensao 2,8 a 4Kv, fator de potencia minimo 0,92, tensao de alimentacao 220V, corrente na lampada 1,8A, tensao na lampada 100V, EM-RIOLUZ-30, NBR-13593/13594, IEC-662.  Fornecimento.</v>
          </cell>
          <cell r="D2615" t="str">
            <v>un</v>
          </cell>
          <cell r="E2615">
            <v>37.51</v>
          </cell>
        </row>
        <row r="2616">
          <cell r="A2616" t="str">
            <v>IP008787</v>
          </cell>
          <cell r="B2616" t="str">
            <v>IP50300250/</v>
          </cell>
          <cell r="C2616" t="str">
            <v>Reator aereo para lampada VS/MVM de 250W, com ignitor com pico tensao 2,8 a 4Kv, fator de potencia de 0,92, tensao de alimentacao 220/250V, corrente na lampada 3A, tensao na lampada 100V, perda maxima de 10% (EM-RIOLUZ-30, NBR-13593/13594, IEC-662).  Forn</v>
          </cell>
          <cell r="D2616" t="str">
            <v>un</v>
          </cell>
          <cell r="E2616">
            <v>59.67</v>
          </cell>
        </row>
        <row r="2617">
          <cell r="A2617" t="str">
            <v>IP008103</v>
          </cell>
          <cell r="B2617" t="str">
            <v>IP50300406/</v>
          </cell>
          <cell r="C2617" t="str">
            <v>Reator aereo para lampada VS/MVM de 400W, com ignitor com pico tensao 2,8 a 4Kv, fator de potencia de 0,92, tensao de alimentacao 220/250V, corrente na lampada 4,5A, tensao na lampada 100V, perda maxima de 10% (EM-RIOLUZ-30, NBR-13593/13594, IEC-662).  Fo</v>
          </cell>
          <cell r="D2617" t="str">
            <v>un</v>
          </cell>
          <cell r="E2617">
            <v>52.93</v>
          </cell>
        </row>
        <row r="2618">
          <cell r="A2618" t="str">
            <v>IP010175</v>
          </cell>
          <cell r="B2618" t="str">
            <v>IP50300500/</v>
          </cell>
          <cell r="C2618" t="str">
            <v>Reator integrado para lampada VS/MVM 70W, com ignitor pico de tensao 2,8 a 4Kv, fator de potencia minimo 0,92, tensao de alimentacao 220V, corrente na lampada 0,98A, tensao na lampada 90V, EM-RIOLUZ-30.  Fornecimento.</v>
          </cell>
          <cell r="D2618" t="str">
            <v>un</v>
          </cell>
          <cell r="E2618">
            <v>33.44</v>
          </cell>
        </row>
        <row r="2619">
          <cell r="A2619" t="str">
            <v>IP008065</v>
          </cell>
          <cell r="B2619" t="str">
            <v>IP50300600/</v>
          </cell>
          <cell r="C2619" t="str">
            <v>Reator integrado para lampada VS/MVM 150W, com ignitor pico de tensao 2,8 a 4Kv, fator de potencia minimo 0,92, tensao de alimentacao 220/250V, corrente na lampada 1,8A, tensao na lampada 100V, EM-RIOLUZ-30, NBR-13593/13594, IEC-662.  Fornecimento.</v>
          </cell>
          <cell r="D2619" t="str">
            <v>un</v>
          </cell>
          <cell r="E2619">
            <v>51.31</v>
          </cell>
        </row>
        <row r="2620">
          <cell r="A2620" t="str">
            <v>IP008143</v>
          </cell>
          <cell r="B2620" t="str">
            <v>IP50300700/</v>
          </cell>
          <cell r="C2620" t="str">
            <v>Reator tipo subterraneo para lampada VS/MVM 70W, com ignitor pico de tensao 2,8 a 4Kv, fator de potencia minimo 0,92, tensao nominal de alimentacao 220V, corrente na lampada 0,98A, tensao na lampada 90V, cabos do ignitor que alimentam a lampada com isolam</v>
          </cell>
          <cell r="D2620" t="str">
            <v>un</v>
          </cell>
          <cell r="E2620">
            <v>45.76</v>
          </cell>
        </row>
        <row r="2621">
          <cell r="A2621" t="str">
            <v>IP008117</v>
          </cell>
          <cell r="B2621" t="str">
            <v>IP50300750/</v>
          </cell>
          <cell r="C2621" t="str">
            <v>Reator tipo subterraneo para lampada VS/MVM 150W, com ignitor pico de tensao 2,8 a 4Kv, fator de potencia minimo 0,92, tensao nominal de alimentacao 220V, corrente na lampada 1,2A, tensao na lampada 100V, cabos do ignitor que alimentam a lampada com isola</v>
          </cell>
          <cell r="D2621" t="str">
            <v>un</v>
          </cell>
          <cell r="E2621">
            <v>86.2</v>
          </cell>
        </row>
        <row r="2622">
          <cell r="A2622" t="str">
            <v>IP010249</v>
          </cell>
          <cell r="B2622" t="str">
            <v>IP50300800/</v>
          </cell>
          <cell r="C2622" t="str">
            <v>Reator tipo subterraneo para lampada VS/MVM de 250W, com ignitor com pico tensao 2,8 a 4Kv, fator de potencia de 0,92, tensao de alimentacao 220V, corrente na lampada 3A, tensao na lampada 100V, cabos do ignitor que alimentam a lampada com isolamento para</v>
          </cell>
          <cell r="D2622" t="str">
            <v>un</v>
          </cell>
          <cell r="E2622">
            <v>65.25</v>
          </cell>
        </row>
        <row r="2623">
          <cell r="A2623" t="str">
            <v>IP008092</v>
          </cell>
          <cell r="B2623" t="str">
            <v>IP50300850/</v>
          </cell>
          <cell r="C2623" t="str">
            <v>Reator tipo subterraneo para lampada VS/MVM de 400W, com ignitor com pico tensao 2,8 a 4Kv, fator de potencia de 0,92, tensao de alimentacao 220V, corrente na lampada 4,5A, tensao na lampada 100V, cabos do ignitor que alimentam a lampada com isolamento pa</v>
          </cell>
          <cell r="D2623" t="str">
            <v>un</v>
          </cell>
          <cell r="E2623">
            <v>87.22</v>
          </cell>
        </row>
        <row r="2624">
          <cell r="A2624" t="str">
            <v>IP004038</v>
          </cell>
          <cell r="B2624" t="str">
            <v>IP50350050/</v>
          </cell>
          <cell r="C2624" t="str">
            <v>Luminaria equipada com lampada de descarga e acessorios, em cordoalha, exclusive luminaria, inclusive fornecimento da cordoalha.  Colocacao.</v>
          </cell>
          <cell r="D2624" t="str">
            <v>h</v>
          </cell>
          <cell r="E2624">
            <v>112.63</v>
          </cell>
        </row>
        <row r="2625">
          <cell r="A2625" t="str">
            <v>IP001714</v>
          </cell>
          <cell r="B2625" t="str">
            <v>IP50350100/</v>
          </cell>
          <cell r="C2625" t="str">
            <v>Luminaria equipada com lampada de descarga e acessorios, em cordoalha, exclusive luminaria e o fornecimento da cordoalha.  Colocacao.</v>
          </cell>
          <cell r="D2625" t="str">
            <v>un</v>
          </cell>
          <cell r="E2625">
            <v>42.77</v>
          </cell>
        </row>
        <row r="2626">
          <cell r="A2626" t="str">
            <v>IP010163</v>
          </cell>
          <cell r="B2626" t="str">
            <v>IP50350150/</v>
          </cell>
          <cell r="C2626" t="str">
            <v>Luminaria equipada com lampada de descarga e acessorios, em teto ou parede; exclusive luminaria.  Colocacao.</v>
          </cell>
          <cell r="D2626" t="str">
            <v>un</v>
          </cell>
          <cell r="E2626">
            <v>31.6</v>
          </cell>
        </row>
        <row r="2627">
          <cell r="A2627" t="str">
            <v>IP001727</v>
          </cell>
          <cell r="B2627" t="str">
            <v>IP50350200/</v>
          </cell>
          <cell r="C2627" t="str">
            <v>Colocacao de 2 projetores equipados com lampada de descarga, fixado em  poste de aco ou concreto, inclusive ferragens de fixacao, exclusive projetor.</v>
          </cell>
          <cell r="D2627" t="str">
            <v>un</v>
          </cell>
          <cell r="E2627" t="e">
            <v>#N/A</v>
          </cell>
        </row>
        <row r="2628">
          <cell r="A2628" t="str">
            <v>IP001729</v>
          </cell>
          <cell r="B2628" t="str">
            <v>IP50350203/</v>
          </cell>
          <cell r="C2628" t="str">
            <v>Colocacao de 2 projetores equipados com lampada de descarga, fixado em cruzeta no 1; inclusive ferragens de fixacao, exclusive projetor.</v>
          </cell>
          <cell r="D2628" t="str">
            <v>un</v>
          </cell>
          <cell r="E2628" t="e">
            <v>#N/A</v>
          </cell>
        </row>
        <row r="2629">
          <cell r="A2629" t="str">
            <v>IP003800</v>
          </cell>
          <cell r="B2629" t="str">
            <v>IP50350250/</v>
          </cell>
          <cell r="C2629" t="str">
            <v>Colocacao de 3 projetores equipados com lampadas de descarga, fixado em poste de concreto, inclusive ferragens de fixacao, exclusive projetor.</v>
          </cell>
          <cell r="D2629" t="str">
            <v>un</v>
          </cell>
          <cell r="E2629" t="e">
            <v>#N/A</v>
          </cell>
        </row>
        <row r="2630">
          <cell r="A2630" t="str">
            <v>IP001715</v>
          </cell>
          <cell r="B2630" t="str">
            <v>IP50350300/</v>
          </cell>
          <cell r="C2630" t="str">
            <v>Colocacao de 4 projetores equipados com lampada de descarga, fixados em poste de aco reto; inclusive ferragens de fixacao, exclusive projetores.</v>
          </cell>
          <cell r="D2630" t="str">
            <v>un</v>
          </cell>
          <cell r="E2630" t="e">
            <v>#N/A</v>
          </cell>
        </row>
        <row r="2631">
          <cell r="A2631" t="str">
            <v>IP003948</v>
          </cell>
          <cell r="B2631" t="str">
            <v>IP50350500/</v>
          </cell>
          <cell r="C2631" t="str">
            <v>Projetor fixado em bandeja atraves de chumbadores de aco inox, exclusive projetor, chumbador e bandejamento.  Colocacao.</v>
          </cell>
          <cell r="D2631" t="str">
            <v>un</v>
          </cell>
          <cell r="E2631">
            <v>1.82</v>
          </cell>
        </row>
        <row r="2632">
          <cell r="A2632" t="str">
            <v>IP001701</v>
          </cell>
          <cell r="B2632" t="str">
            <v>IP50400050/</v>
          </cell>
          <cell r="C2632" t="str">
            <v>Luminaria com lampada de descarga, com ou sem reator integrado, em ponta de braco ou poste reto (aco ou concreto) ate 6m de altura, exclusive fornecimento da luminaria.  Colocacao.</v>
          </cell>
          <cell r="D2632" t="str">
            <v>un</v>
          </cell>
          <cell r="E2632">
            <v>5.35</v>
          </cell>
        </row>
        <row r="2633">
          <cell r="A2633" t="str">
            <v>IP001699</v>
          </cell>
          <cell r="B2633" t="str">
            <v>IP50400100/</v>
          </cell>
          <cell r="C2633" t="str">
            <v>Luminaria aberta com lampada de descarga, sem reator integrado, em ponta de braco, ate 10m de altura, exclusive fornecimento da luminaria.  Colocacao.</v>
          </cell>
          <cell r="D2633" t="str">
            <v>un</v>
          </cell>
          <cell r="E2633">
            <v>5.35</v>
          </cell>
        </row>
        <row r="2634">
          <cell r="A2634" t="str">
            <v>IP001697</v>
          </cell>
          <cell r="B2634" t="str">
            <v>IP50400103/</v>
          </cell>
          <cell r="C2634" t="str">
            <v>Luminaria fechada com lampada de descarga, com reator integrado, em ponta de braco ou poste de aco curvo ate 10m de altura, exclusive fornecimento da luminaria.  Colocacao.</v>
          </cell>
          <cell r="D2634" t="str">
            <v>un</v>
          </cell>
          <cell r="E2634">
            <v>10.69</v>
          </cell>
        </row>
        <row r="2635">
          <cell r="A2635" t="str">
            <v>IP001698</v>
          </cell>
          <cell r="B2635" t="str">
            <v>IP50400106/</v>
          </cell>
          <cell r="C2635" t="str">
            <v>Luminaria fechada com lampada de descarga, sem reator integrado, em ponta de braco ou poste de aco curvo, ate 10m de altura, exclusive fornecimento da luminaria.  Colocacao.</v>
          </cell>
          <cell r="D2635" t="str">
            <v>un</v>
          </cell>
          <cell r="E2635">
            <v>8.02</v>
          </cell>
        </row>
        <row r="2636">
          <cell r="A2636" t="str">
            <v>IP001700</v>
          </cell>
          <cell r="B2636" t="str">
            <v>IP50400150/</v>
          </cell>
          <cell r="C2636" t="str">
            <v>Luminaria com lampada de descarga, com ou sem reator integrado, em ponta de braco ou poste de aco curvo, de 11m ate 15m de altura, exclusive fornecimento da luminaria.  Colocacao.</v>
          </cell>
          <cell r="D2636" t="str">
            <v>un</v>
          </cell>
          <cell r="E2636">
            <v>26.73</v>
          </cell>
        </row>
        <row r="2637">
          <cell r="A2637" t="str">
            <v>IP001702</v>
          </cell>
          <cell r="B2637" t="str">
            <v>IP50400200/</v>
          </cell>
          <cell r="C2637" t="str">
            <v>Luminaria com lampada de descarga tipo Petala, com ou sem reator integrado, em ponta de braco ou poste reto (aco ou concreto) de 15m de altura, exclusive fornecimento da luminaria e nucleo de fixacao.  Colocacao.</v>
          </cell>
          <cell r="D2637" t="str">
            <v>un</v>
          </cell>
          <cell r="E2637">
            <v>10.69</v>
          </cell>
        </row>
        <row r="2638">
          <cell r="A2638" t="str">
            <v>IP001703</v>
          </cell>
          <cell r="B2638" t="str">
            <v>IP50400206/</v>
          </cell>
          <cell r="C2638" t="str">
            <v>Luminaria com lampada de descarga tipo Petala, com ou sem reator integrado, em ponta de braco ou poste reto (aco ou concreto) de 20m de altura, exclusive fornecimento da luminaria e nucleo de fixacao.  Colocacao.</v>
          </cell>
          <cell r="D2638" t="str">
            <v>un</v>
          </cell>
          <cell r="E2638">
            <v>16.04</v>
          </cell>
        </row>
        <row r="2639">
          <cell r="A2639" t="str">
            <v>IP008236</v>
          </cell>
          <cell r="B2639" t="str">
            <v>IP50450050/</v>
          </cell>
          <cell r="C2639" t="str">
            <v>Colocacao de reator, padrao RIOLUZ, para lampada de descarga, em poste de aco, concreto ou madeira, exclusive fornecimento do reator e ferragens de fixacao.</v>
          </cell>
          <cell r="D2639" t="str">
            <v>un</v>
          </cell>
          <cell r="E2639">
            <v>10.69</v>
          </cell>
        </row>
        <row r="2640">
          <cell r="A2640" t="str">
            <v>IP001718</v>
          </cell>
          <cell r="B2640" t="str">
            <v>IP50450100/</v>
          </cell>
          <cell r="C2640" t="str">
            <v>Colocacao de reator, padrao RIOLUZ, para lampada de descarga em poste (aco ou concreto), incluindo interligacao na rede e na luminaria e ferragens de fixacao; exclusive fornecimento do reator.</v>
          </cell>
          <cell r="D2640" t="str">
            <v>un</v>
          </cell>
          <cell r="E2640">
            <v>10.92</v>
          </cell>
        </row>
        <row r="2641">
          <cell r="A2641" t="str">
            <v>IP003941</v>
          </cell>
          <cell r="B2641" t="str">
            <v>IP50450150/</v>
          </cell>
          <cell r="C2641" t="str">
            <v>Colocacao de reator para lampada de descarga em teto, piso ou parede, inclusive interligacao na rede e na luminaria e ferragens de fixacao, exclusive fornecimento de reator.</v>
          </cell>
          <cell r="D2641" t="str">
            <v>un</v>
          </cell>
          <cell r="E2641">
            <v>15.24</v>
          </cell>
        </row>
        <row r="2642">
          <cell r="A2642" t="str">
            <v>IP003947</v>
          </cell>
          <cell r="B2642" t="str">
            <v>IP50450500/</v>
          </cell>
          <cell r="C2642" t="str">
            <v>Colocacao de reator com ignitor em bandeja.</v>
          </cell>
          <cell r="D2642" t="str">
            <v>un</v>
          </cell>
          <cell r="E2642">
            <v>1.0900000000000001</v>
          </cell>
        </row>
        <row r="2643">
          <cell r="A2643" t="str">
            <v>IP006242</v>
          </cell>
          <cell r="B2643" t="str">
            <v>IP55050050/</v>
          </cell>
          <cell r="C2643" t="str">
            <v>Fita isolante auto-fusao, de 19mmx10m.  Fornecimento.</v>
          </cell>
          <cell r="D2643" t="str">
            <v>un</v>
          </cell>
          <cell r="E2643">
            <v>8.91</v>
          </cell>
        </row>
        <row r="2644">
          <cell r="A2644" t="str">
            <v>IP006243</v>
          </cell>
          <cell r="B2644" t="str">
            <v>IP55050100/</v>
          </cell>
          <cell r="C2644" t="str">
            <v>Fita isolante plastica adesiva, de 19mmx20m.  Fornecimento.</v>
          </cell>
          <cell r="D2644" t="str">
            <v>un</v>
          </cell>
          <cell r="E2644">
            <v>2.98</v>
          </cell>
        </row>
        <row r="2645">
          <cell r="A2645" t="str">
            <v>IP008106</v>
          </cell>
          <cell r="B2645" t="str">
            <v>IP55100050/</v>
          </cell>
          <cell r="C2645" t="str">
            <v>Arruela em aluminio de (13x2)mm.  Fornecimento.</v>
          </cell>
          <cell r="D2645" t="str">
            <v>un</v>
          </cell>
          <cell r="E2645">
            <v>0.11</v>
          </cell>
        </row>
        <row r="2646">
          <cell r="A2646" t="str">
            <v>IP008107</v>
          </cell>
          <cell r="B2646" t="str">
            <v>IP55100075/</v>
          </cell>
          <cell r="C2646" t="str">
            <v>Arruela de pressao de (13x2,5)mm.  Fornecimento.</v>
          </cell>
          <cell r="D2646" t="str">
            <v>un</v>
          </cell>
          <cell r="E2646">
            <v>0.05</v>
          </cell>
        </row>
        <row r="2647">
          <cell r="A2647" t="str">
            <v>IP008688</v>
          </cell>
          <cell r="B2647" t="str">
            <v>IP55100100/</v>
          </cell>
          <cell r="C2647" t="str">
            <v>Bracadeira, tipo copo, diametro 75mm (3").  Fornecimento.</v>
          </cell>
          <cell r="D2647" t="str">
            <v>un</v>
          </cell>
          <cell r="E2647">
            <v>1.23</v>
          </cell>
        </row>
        <row r="2648">
          <cell r="A2648" t="str">
            <v>IP007649</v>
          </cell>
          <cell r="B2648" t="str">
            <v>IP55100125/</v>
          </cell>
          <cell r="C2648" t="str">
            <v>Calco duplo numero 4.  Fornecimento.</v>
          </cell>
          <cell r="D2648" t="str">
            <v>un</v>
          </cell>
          <cell r="E2648">
            <v>38.96</v>
          </cell>
        </row>
        <row r="2649">
          <cell r="A2649" t="str">
            <v>IP008953</v>
          </cell>
          <cell r="B2649" t="str">
            <v>IP55100150/</v>
          </cell>
          <cell r="C2649" t="str">
            <v>Chumbador em aco carbono, com diametro de 7/8", comprimento de 500mm, galvamizado a quente por imersao, com porca, arruela lisa e arruela de pressao.  Fornecimento.</v>
          </cell>
          <cell r="D2649" t="str">
            <v>un</v>
          </cell>
          <cell r="E2649">
            <v>17.45</v>
          </cell>
        </row>
        <row r="2650">
          <cell r="A2650" t="str">
            <v>IP008964</v>
          </cell>
          <cell r="B2650" t="str">
            <v>IP55100200/</v>
          </cell>
          <cell r="C2650" t="str">
            <v>Chumbador de aco inoxidavel 304, Tec Bolt, TBM 12.100, comprimento de 96mm e diametro de 1/2", com arruela lisa e de pressao e porca, Tecnart ou similar.  Fornecimento.</v>
          </cell>
          <cell r="D2650" t="str">
            <v>un</v>
          </cell>
          <cell r="E2650">
            <v>7.12</v>
          </cell>
        </row>
        <row r="2651">
          <cell r="A2651" t="str">
            <v>IP008426</v>
          </cell>
          <cell r="B2651" t="str">
            <v>IP55100250/</v>
          </cell>
          <cell r="C2651" t="str">
            <v>Chumbador de expansao de aco, com diametro de 1/2" e comprimento do parafuso de 3".    Fornecimento.</v>
          </cell>
          <cell r="D2651" t="str">
            <v>un</v>
          </cell>
          <cell r="E2651">
            <v>2.71</v>
          </cell>
        </row>
        <row r="2652">
          <cell r="A2652" t="str">
            <v>IP008592</v>
          </cell>
          <cell r="B2652" t="str">
            <v>IP55100300/</v>
          </cell>
          <cell r="C2652" t="str">
            <v>Cinta de aco galvanizado de 140mm (5 1/2").  Fornecimento.</v>
          </cell>
          <cell r="D2652" t="str">
            <v>par</v>
          </cell>
          <cell r="E2652">
            <v>6.98</v>
          </cell>
        </row>
        <row r="2653">
          <cell r="A2653" t="str">
            <v>IP007934</v>
          </cell>
          <cell r="B2653" t="str">
            <v>IP55100312/</v>
          </cell>
          <cell r="C2653" t="str">
            <v>Cinta de aco galvanizado de 220mm.  Fornecimento.</v>
          </cell>
          <cell r="D2653" t="str">
            <v>par</v>
          </cell>
          <cell r="E2653">
            <v>7.66</v>
          </cell>
        </row>
        <row r="2654">
          <cell r="A2654" t="str">
            <v>IP008104</v>
          </cell>
          <cell r="B2654" t="str">
            <v>IP55100350/</v>
          </cell>
          <cell r="C2654" t="str">
            <v>Cinta para fixacao de bracos para luminaria e sinalizacao vertical para posta Multi-Uso, tipo Nossa Senhora de Copacabana, em aco carbono SAE 1010/1020, zincado.  Fornecimento.</v>
          </cell>
          <cell r="D2654" t="str">
            <v>par</v>
          </cell>
          <cell r="E2654">
            <v>293</v>
          </cell>
        </row>
        <row r="2655">
          <cell r="A2655" t="str">
            <v>IP008112</v>
          </cell>
          <cell r="B2655" t="str">
            <v>IP55100400/</v>
          </cell>
          <cell r="C2655" t="str">
            <v>Conjunto de sustentacao de sinalizacao vertical, proprio para poste Multi-Uso, constituido de 2 bracos paralelos em aco carbono SAE 1010/1020, zincado com projecao horizontal 4,37m, construido com tubo industrial no 3, diametro 88,9x3,35mm de espessura, c</v>
          </cell>
          <cell r="D2655" t="str">
            <v>un</v>
          </cell>
          <cell r="E2655">
            <v>521</v>
          </cell>
        </row>
        <row r="2656">
          <cell r="A2656" t="str">
            <v>IP007647</v>
          </cell>
          <cell r="B2656" t="str">
            <v>IP55100450/</v>
          </cell>
          <cell r="C2656" t="str">
            <v>Cruzeta Q-3, de 6 pinos.  Fornecimento.</v>
          </cell>
          <cell r="D2656" t="str">
            <v>un</v>
          </cell>
          <cell r="E2656">
            <v>45.65</v>
          </cell>
        </row>
        <row r="2657">
          <cell r="A2657" t="str">
            <v>IP007648</v>
          </cell>
          <cell r="B2657" t="str">
            <v>IP55100512/</v>
          </cell>
          <cell r="C2657" t="str">
            <v>Grampo "U", numero 5.  Fornecimento.</v>
          </cell>
          <cell r="D2657" t="str">
            <v>un</v>
          </cell>
          <cell r="E2657" t="e">
            <v>#N/A</v>
          </cell>
        </row>
        <row r="2658">
          <cell r="A2658" t="str">
            <v>IP007645</v>
          </cell>
          <cell r="B2658" t="str">
            <v>IP55100800/</v>
          </cell>
          <cell r="C2658" t="str">
            <v>Parafuso com cabeca sextavada 5/8"x1 1/2".  Fornecimento.</v>
          </cell>
          <cell r="D2658" t="str">
            <v>un</v>
          </cell>
          <cell r="E2658">
            <v>0.51</v>
          </cell>
        </row>
        <row r="2659">
          <cell r="A2659" t="str">
            <v>IP008113</v>
          </cell>
          <cell r="B2659" t="str">
            <v>IP55100809/</v>
          </cell>
          <cell r="C2659" t="str">
            <v>Parafuso com cabeca sextavada de (12x1,75x50)mm.  Fornecimento.</v>
          </cell>
          <cell r="D2659" t="str">
            <v>un</v>
          </cell>
          <cell r="E2659">
            <v>0.37</v>
          </cell>
        </row>
        <row r="2660">
          <cell r="A2660" t="str">
            <v>IP008079</v>
          </cell>
          <cell r="B2660" t="str">
            <v>IP55100812/</v>
          </cell>
          <cell r="C2660" t="str">
            <v>Parafuso frances de 5/8"x2 1/2". Fornecimento.</v>
          </cell>
          <cell r="D2660" t="str">
            <v>un</v>
          </cell>
          <cell r="E2660">
            <v>1.22</v>
          </cell>
        </row>
        <row r="2661">
          <cell r="A2661" t="str">
            <v>IP008419</v>
          </cell>
          <cell r="B2661" t="str">
            <v>IP55100850/</v>
          </cell>
          <cell r="C2661" t="str">
            <v>Parafuso de maquina sextavada de 1/2"x1 1/2".  Fornecimento.</v>
          </cell>
          <cell r="D2661" t="str">
            <v>un</v>
          </cell>
          <cell r="E2661">
            <v>0.35</v>
          </cell>
        </row>
        <row r="2662">
          <cell r="A2662" t="str">
            <v>IP007935</v>
          </cell>
          <cell r="B2662" t="str">
            <v>IP55100909/</v>
          </cell>
          <cell r="C2662" t="str">
            <v>Pino de 7/8", com rosca de chumbo, reforcado.  Fornecimento.</v>
          </cell>
          <cell r="D2662" t="str">
            <v>un</v>
          </cell>
          <cell r="E2662">
            <v>4.71</v>
          </cell>
        </row>
        <row r="2663">
          <cell r="A2663" t="str">
            <v>IP008591</v>
          </cell>
          <cell r="B2663" t="str">
            <v>IP55100950/</v>
          </cell>
          <cell r="C2663" t="str">
            <v>Porca sextavada, em aco galvanizado, de 5/8" (16mm).  Fornecimento.</v>
          </cell>
          <cell r="D2663" t="str">
            <v>un</v>
          </cell>
          <cell r="E2663">
            <v>0.16</v>
          </cell>
        </row>
        <row r="2664">
          <cell r="A2664" t="str">
            <v>IP008114</v>
          </cell>
          <cell r="B2664" t="str">
            <v>IP55100959/</v>
          </cell>
          <cell r="C2664" t="str">
            <v>Porca sextavada de (12x1,75)mm.  Fornecimento.</v>
          </cell>
          <cell r="D2664" t="str">
            <v>un</v>
          </cell>
          <cell r="E2664">
            <v>0.09</v>
          </cell>
        </row>
        <row r="2665">
          <cell r="A2665" t="str">
            <v>IP007967</v>
          </cell>
          <cell r="B2665" t="str">
            <v>IP55150050/</v>
          </cell>
          <cell r="C2665" t="str">
            <v>Base de aco para sustentacao de poste fixada por chumbador em fundacao de concreto armado.  Assentamento.</v>
          </cell>
          <cell r="D2665" t="str">
            <v>un</v>
          </cell>
          <cell r="E2665">
            <v>28.87</v>
          </cell>
        </row>
        <row r="2666">
          <cell r="A2666" t="str">
            <v>IP006810</v>
          </cell>
          <cell r="B2666" t="str">
            <v>IP55150100/</v>
          </cell>
          <cell r="C2666" t="str">
            <v>Chumbador para fixacao de poste de aco curvo de 1 braco, de 8m ate 9m de altura, exclusive este, de 7/8"x600mm, com porca e arruela galvanizadas a fogo, padrao RIOLUZ.  Fornecimento e instalacao.</v>
          </cell>
          <cell r="D2666" t="str">
            <v>un</v>
          </cell>
          <cell r="E2666">
            <v>31.69</v>
          </cell>
        </row>
        <row r="2667">
          <cell r="A2667" t="str">
            <v>IP008886</v>
          </cell>
          <cell r="B2667" t="str">
            <v>IP55150150/</v>
          </cell>
          <cell r="C2667" t="str">
            <v>Cruzeta no 2, de 2 pinos.  Fornecimento.</v>
          </cell>
          <cell r="D2667" t="str">
            <v>un</v>
          </cell>
          <cell r="E2667">
            <v>103.88</v>
          </cell>
        </row>
        <row r="2668">
          <cell r="A2668" t="str">
            <v>IP001762</v>
          </cell>
          <cell r="B2668" t="str">
            <v>IP60050050/</v>
          </cell>
          <cell r="C2668" t="str">
            <v>Mao-de-obra para servicos de qualquer natureza. Turma de reparos.</v>
          </cell>
          <cell r="D2668" t="str">
            <v>h</v>
          </cell>
          <cell r="E2668">
            <v>5.35</v>
          </cell>
        </row>
        <row r="2669">
          <cell r="A2669" t="str">
            <v>IP001773</v>
          </cell>
          <cell r="B2669" t="str">
            <v>IP60050100/</v>
          </cell>
          <cell r="C2669" t="str">
            <v>Servico de apoio as instalacoes requeridas a empreiteira, sendo: 1 encarregado. Turma de reparos.  Horario diurno.</v>
          </cell>
          <cell r="D2669" t="str">
            <v>h</v>
          </cell>
          <cell r="E2669">
            <v>9.5399999999999991</v>
          </cell>
        </row>
        <row r="2670">
          <cell r="A2670" t="str">
            <v>IP001772</v>
          </cell>
          <cell r="B2670" t="str">
            <v>IP60050150/</v>
          </cell>
          <cell r="C2670" t="str">
            <v>Servico de apoio as instalacoes requeridas a empreiteira, sendo: 2 ajudantes de  montador eletromecanico ou eletricista. Turma Tecnica. Horario diurno.</v>
          </cell>
          <cell r="D2670" t="str">
            <v>h</v>
          </cell>
          <cell r="E2670">
            <v>10.69</v>
          </cell>
        </row>
        <row r="2671">
          <cell r="A2671" t="str">
            <v>IP001618</v>
          </cell>
          <cell r="B2671" t="str">
            <v>IP60100050/</v>
          </cell>
          <cell r="C2671" t="str">
            <v>Montagem de poste de ferro fundido tipo H-1, de 4,50m de altura util, equipado com globo.</v>
          </cell>
          <cell r="D2671" t="str">
            <v>un</v>
          </cell>
          <cell r="E2671">
            <v>51.73</v>
          </cell>
        </row>
        <row r="2672">
          <cell r="A2672" t="str">
            <v>IP001619</v>
          </cell>
          <cell r="B2672" t="str">
            <v>IP60100100/</v>
          </cell>
          <cell r="C2672" t="str">
            <v>Montagem de poste de ferro fundido tipo H-3, de 4,50m de altura util, equipado com globo.</v>
          </cell>
          <cell r="D2672" t="str">
            <v>un</v>
          </cell>
          <cell r="E2672">
            <v>71.67</v>
          </cell>
        </row>
        <row r="2673">
          <cell r="A2673" t="str">
            <v>IP008505</v>
          </cell>
          <cell r="B2673" t="str">
            <v>IP60150050/</v>
          </cell>
          <cell r="C2673" t="str">
            <v>Obra padrao de reformulacao de iluminacao publica com substituicao de 1 luminaria e braco padrao RIOLUZ por 1 luminaria LRJ-16 com lampada de vapor de sodio de 70W e braco padrao RIOLUZ com fornecimento do material, exceto a luminaria, reator, base para r</v>
          </cell>
          <cell r="D2673" t="str">
            <v>cj</v>
          </cell>
          <cell r="E2673">
            <v>143.83000000000001</v>
          </cell>
        </row>
        <row r="2674">
          <cell r="A2674" t="str">
            <v>IP008506</v>
          </cell>
          <cell r="B2674" t="str">
            <v>IP60150056/</v>
          </cell>
          <cell r="C2674" t="str">
            <v>Obra padrao de reformulacao de iluminacao publica com substituicao de 1 luminaria e braco padrao RIOLUZ por 1 luminaria LRJ-25/1 com 1 lampada de vapor de sodio de 70W e braco, com fornecimento do material, exceto a luminaria.</v>
          </cell>
          <cell r="D2674" t="str">
            <v>cj</v>
          </cell>
          <cell r="E2674">
            <v>143.69</v>
          </cell>
        </row>
        <row r="2675">
          <cell r="A2675" t="str">
            <v>IT005301</v>
          </cell>
          <cell r="B2675" t="str">
            <v>IT05600065A</v>
          </cell>
          <cell r="C2675" t="str">
            <v>Tubo em ferro galvanizado, sem costura, com diametro de 2", inclusive conexoes e emendas, exclusive abertura e fechamento manual de rasgo.   Fornecimento e colocacao.</v>
          </cell>
          <cell r="D2675" t="str">
            <v>m</v>
          </cell>
          <cell r="E2675">
            <v>27.71</v>
          </cell>
        </row>
        <row r="2676">
          <cell r="A2676" t="str">
            <v>IT010488</v>
          </cell>
          <cell r="B2676" t="str">
            <v>IT05600068A</v>
          </cell>
          <cell r="C2676" t="str">
            <v>Tubo em ferro galvanizado, sem costura, com diametro de 2 1/2", inclusive conexoes e emendas, exclusive abertura e fechamento manual de rasgo.   Fornecimento e colocacao.</v>
          </cell>
          <cell r="D2676" t="str">
            <v>m</v>
          </cell>
          <cell r="E2676">
            <v>44.86</v>
          </cell>
        </row>
        <row r="2677">
          <cell r="A2677" t="str">
            <v>IT005637</v>
          </cell>
          <cell r="B2677" t="str">
            <v>IT05600071A</v>
          </cell>
          <cell r="C2677" t="str">
            <v>Tubo em ferro galvanizado, sem costura, com diametro de 3", inclusive conexoes e emendas, exclusive abertura e fechamento manual de rasgo.   Fornecimento e colocacao.</v>
          </cell>
          <cell r="D2677" t="str">
            <v>m</v>
          </cell>
          <cell r="E2677">
            <v>63.33</v>
          </cell>
        </row>
        <row r="2678">
          <cell r="A2678" t="str">
            <v>IT005636</v>
          </cell>
          <cell r="B2678" t="str">
            <v>IT05600074A</v>
          </cell>
          <cell r="C2678" t="str">
            <v>Tubo em ferro galvanizado, sem costura, com diametro de 4", inclusive conexoes e emendas, exclusive abertura e fechamento manual de rasgo.   Fornecimento e colocacao.</v>
          </cell>
          <cell r="D2678" t="str">
            <v>m</v>
          </cell>
          <cell r="E2678">
            <v>88.84</v>
          </cell>
        </row>
        <row r="2679">
          <cell r="A2679" t="str">
            <v>IT004519</v>
          </cell>
          <cell r="B2679" t="str">
            <v>IT05600115/</v>
          </cell>
          <cell r="C2679" t="str">
            <v>Tubo em ferro galvanizado, Schedule 40, Mannesmann ou similar, sem costura, diametro de 2".  Fornecimento e assentamento.</v>
          </cell>
          <cell r="D2679" t="str">
            <v>m</v>
          </cell>
          <cell r="E2679" t="e">
            <v>#N/A</v>
          </cell>
        </row>
        <row r="2680">
          <cell r="A2680" t="str">
            <v>IT005804</v>
          </cell>
          <cell r="B2680" t="str">
            <v>IT05650515/</v>
          </cell>
          <cell r="C2680" t="str">
            <v>Flange padrao ANSI 16.5, classe 150, LBS, galvanizado, com rosca, diametro de 2", com revestimento interno e externo, inclusive parafusos e arruelas.  Fornecimento e assentamento.</v>
          </cell>
          <cell r="D2680" t="str">
            <v>un</v>
          </cell>
          <cell r="E2680">
            <v>20.62</v>
          </cell>
        </row>
        <row r="2681">
          <cell r="A2681" t="str">
            <v>IT005806</v>
          </cell>
          <cell r="B2681" t="str">
            <v>IT05650518/</v>
          </cell>
          <cell r="C2681" t="str">
            <v>Flange padrao ANSI 16.5, classe 150, LBS, galvanizado com rosca, diametro de 3", com revestimento interno e externo, inclusive parafusos e arruelas.  Fornecimento e assentamento.</v>
          </cell>
          <cell r="D2681" t="str">
            <v>un</v>
          </cell>
          <cell r="E2681">
            <v>54.21</v>
          </cell>
        </row>
        <row r="2682">
          <cell r="A2682" t="str">
            <v>IT005805</v>
          </cell>
          <cell r="B2682" t="str">
            <v>IT05650521/</v>
          </cell>
          <cell r="C2682" t="str">
            <v>Flange padrao ANSI 16.5, classe 150, LBS, galvanizado com rosca, diametro de 4", com revestimento interno e externo, inclusive parafusos e arruelas.  Fornecimento e assentamento.</v>
          </cell>
          <cell r="D2682" t="str">
            <v>un</v>
          </cell>
          <cell r="E2682">
            <v>46.78</v>
          </cell>
        </row>
        <row r="2683">
          <cell r="A2683" t="str">
            <v>IT006450</v>
          </cell>
          <cell r="B2683" t="str">
            <v>IT05650562/</v>
          </cell>
          <cell r="C2683" t="str">
            <v>Flange de aco galvanizado, PB, classe 15, com rosca, diametro de 6".  Fornecimento e assentamento.</v>
          </cell>
          <cell r="D2683" t="str">
            <v>un</v>
          </cell>
          <cell r="E2683">
            <v>50.48</v>
          </cell>
        </row>
        <row r="2684">
          <cell r="A2684" t="str">
            <v>IT004527</v>
          </cell>
          <cell r="B2684" t="str">
            <v>IT05650600/</v>
          </cell>
          <cell r="C2684" t="str">
            <v>Joelho de ferro galvanizado, 90o, diametro de 1", classe 10.  Fornecimento e assentamento.</v>
          </cell>
          <cell r="D2684" t="str">
            <v>un</v>
          </cell>
          <cell r="E2684">
            <v>6.69</v>
          </cell>
        </row>
        <row r="2685">
          <cell r="A2685" t="str">
            <v>IT004532</v>
          </cell>
          <cell r="B2685" t="str">
            <v>IT05650650/</v>
          </cell>
          <cell r="C2685" t="str">
            <v>Niple de aco galvanizado, duplo, 3/4", classe 10.  Fornecimento e assentamento.</v>
          </cell>
          <cell r="D2685" t="str">
            <v>un</v>
          </cell>
          <cell r="E2685">
            <v>4.63</v>
          </cell>
        </row>
        <row r="2686">
          <cell r="A2686" t="str">
            <v>IT005901</v>
          </cell>
          <cell r="B2686" t="str">
            <v>IT05650660/</v>
          </cell>
          <cell r="C2686" t="str">
            <v>Niple duplo de ferro galvanizado, diametro nominal de 3".  Fornecimento e asssentamento.</v>
          </cell>
          <cell r="D2686" t="str">
            <v>un</v>
          </cell>
          <cell r="E2686">
            <v>21.85</v>
          </cell>
        </row>
        <row r="2687">
          <cell r="A2687" t="str">
            <v>IT004517</v>
          </cell>
          <cell r="B2687" t="str">
            <v>IT05650721/</v>
          </cell>
          <cell r="C2687" t="str">
            <v>Te de ferro galvanizado, diametro de 3", classe 10.  Fornecimento e assentamento.</v>
          </cell>
          <cell r="D2687" t="str">
            <v>un</v>
          </cell>
          <cell r="E2687">
            <v>47.29</v>
          </cell>
        </row>
        <row r="2688">
          <cell r="A2688" t="str">
            <v>IT007104</v>
          </cell>
          <cell r="B2688" t="str">
            <v>IT05650750/</v>
          </cell>
          <cell r="C2688" t="str">
            <v>Te de reducao de aco galvanizado, diametro de 3/4"x1/2".  Fornecimento e assentamento.</v>
          </cell>
          <cell r="D2688" t="str">
            <v>un</v>
          </cell>
          <cell r="E2688">
            <v>6.94</v>
          </cell>
        </row>
        <row r="2689">
          <cell r="A2689" t="str">
            <v>IT007103</v>
          </cell>
          <cell r="B2689" t="str">
            <v>IT05650762/</v>
          </cell>
          <cell r="C2689" t="str">
            <v>Te de reducao de aco galvanizado, diametro de 1 1/4"x3/4".  Fornecimento e assentamento.</v>
          </cell>
          <cell r="D2689" t="str">
            <v>un</v>
          </cell>
          <cell r="E2689">
            <v>13.13</v>
          </cell>
        </row>
        <row r="2690">
          <cell r="A2690" t="str">
            <v>IT004531</v>
          </cell>
          <cell r="B2690" t="str">
            <v>IT05650800/</v>
          </cell>
          <cell r="C2690" t="str">
            <v>Uniao de ferro galvanizado, assento plano, 3/4", classe 10.  Fornecimento e assentamento.</v>
          </cell>
          <cell r="D2690" t="str">
            <v>un</v>
          </cell>
          <cell r="E2690">
            <v>15.08</v>
          </cell>
        </row>
        <row r="2691">
          <cell r="A2691" t="str">
            <v>IT000922</v>
          </cell>
          <cell r="B2691" t="str">
            <v>IT05700100/</v>
          </cell>
          <cell r="C2691" t="str">
            <v>Coluna de ferro galvanizado de diametro 1 1/4", exclusive pecas de derivacao.</v>
          </cell>
          <cell r="D2691" t="str">
            <v>m</v>
          </cell>
          <cell r="E2691">
            <v>27.97</v>
          </cell>
        </row>
        <row r="2692">
          <cell r="A2692" t="str">
            <v>IT000923</v>
          </cell>
          <cell r="B2692" t="str">
            <v>IT05700103/</v>
          </cell>
          <cell r="C2692" t="str">
            <v>Coluna de ferro galvanizado de diametro 1 1/2", exclusive pecas de derivacao.</v>
          </cell>
          <cell r="D2692" t="str">
            <v>m</v>
          </cell>
          <cell r="E2692">
            <v>31.64</v>
          </cell>
        </row>
        <row r="2693">
          <cell r="A2693" t="str">
            <v>IT000924</v>
          </cell>
          <cell r="B2693" t="str">
            <v>IT05700106/</v>
          </cell>
          <cell r="C2693" t="str">
            <v>Coluna de ferro galvanizado de diametro 2", exclusive pecas de derivacao.</v>
          </cell>
          <cell r="D2693" t="str">
            <v>m</v>
          </cell>
          <cell r="E2693">
            <v>41.01</v>
          </cell>
        </row>
        <row r="2694">
          <cell r="A2694" t="str">
            <v>IT008298</v>
          </cell>
          <cell r="B2694" t="str">
            <v>IT05750050A</v>
          </cell>
          <cell r="C2694" t="str">
            <v>Tubo de cobre, classe I, diametro de 15mm.  Fornecimento.</v>
          </cell>
          <cell r="D2694" t="str">
            <v>vara</v>
          </cell>
          <cell r="E2694">
            <v>10.32</v>
          </cell>
        </row>
        <row r="2695">
          <cell r="A2695" t="str">
            <v>IT008297</v>
          </cell>
          <cell r="B2695" t="str">
            <v>IT05750053A</v>
          </cell>
          <cell r="C2695" t="str">
            <v>Tubo de cobre, classe I, diametro de 22mm.  Fornecimento.</v>
          </cell>
          <cell r="D2695" t="str">
            <v>vara</v>
          </cell>
          <cell r="E2695">
            <v>15.18</v>
          </cell>
        </row>
        <row r="2696">
          <cell r="A2696" t="str">
            <v>IT008296</v>
          </cell>
          <cell r="B2696" t="str">
            <v>IT05750056A</v>
          </cell>
          <cell r="C2696" t="str">
            <v>Tubo de cobre, classe I, diametro de 28mm.  Fornecimento.</v>
          </cell>
          <cell r="D2696" t="str">
            <v>vara</v>
          </cell>
          <cell r="E2696">
            <v>22.93</v>
          </cell>
        </row>
        <row r="2697">
          <cell r="A2697" t="str">
            <v>IT008294</v>
          </cell>
          <cell r="B2697" t="str">
            <v>IT05750062A</v>
          </cell>
          <cell r="C2697" t="str">
            <v>Tubo de cobre, classe I, diametro de 42mm.  Fornecimento.</v>
          </cell>
          <cell r="D2697" t="str">
            <v>vara</v>
          </cell>
          <cell r="E2697">
            <v>39.340000000000003</v>
          </cell>
        </row>
        <row r="2698">
          <cell r="A2698" t="str">
            <v>IT004473</v>
          </cell>
          <cell r="B2698" t="str">
            <v>IT05750100A</v>
          </cell>
          <cell r="C2698" t="str">
            <v>Tubo de cobre, classe A, diametro de 22mm, exclusive conexoes, emendas abertura e fechamento do rasgo e isolamento.  Fornecimento.</v>
          </cell>
          <cell r="D2698" t="str">
            <v>un</v>
          </cell>
          <cell r="E2698">
            <v>13.6</v>
          </cell>
        </row>
        <row r="2699">
          <cell r="A2699" t="str">
            <v>IT004547</v>
          </cell>
          <cell r="B2699" t="str">
            <v>IT05850062/</v>
          </cell>
          <cell r="C2699" t="str">
            <v>Tubo de aco carbono, tipo Schedule 40, Mannesmann ou similar, sem costura, de 1 1/2".  Fornecimento e assentamento.</v>
          </cell>
          <cell r="D2699" t="str">
            <v>m</v>
          </cell>
          <cell r="E2699">
            <v>26.03</v>
          </cell>
        </row>
        <row r="2700">
          <cell r="A2700" t="str">
            <v>IT006161</v>
          </cell>
          <cell r="B2700" t="str">
            <v>IT05950053/</v>
          </cell>
          <cell r="C2700" t="str">
            <v>Corte e abertura de 2 roscas, por tarracha manual e colocacao de conexoes de PVC, com diametro de 3/4", exclusive a peca.</v>
          </cell>
          <cell r="D2700" t="str">
            <v>un</v>
          </cell>
          <cell r="E2700">
            <v>4.25</v>
          </cell>
        </row>
        <row r="2701">
          <cell r="A2701" t="str">
            <v>IT005635</v>
          </cell>
          <cell r="B2701" t="str">
            <v>IT05950100/</v>
          </cell>
          <cell r="C2701" t="str">
            <v>Corte e abertura de 2 roscas, por tarracha manual e colocacao de conexoes de ferro galvanizado, com diametro de 1/2"; exclusive a peca.</v>
          </cell>
          <cell r="D2701" t="str">
            <v>un</v>
          </cell>
          <cell r="E2701">
            <v>3.64</v>
          </cell>
        </row>
        <row r="2702">
          <cell r="A2702" t="str">
            <v>IT005634</v>
          </cell>
          <cell r="B2702" t="str">
            <v>IT05950103/</v>
          </cell>
          <cell r="C2702" t="str">
            <v>Corte e abertura de 2 roscas, por tarracha manual e colocacao de conexoes de ferro galvanizado, com diametro de 3/4"; exclusive a peca.</v>
          </cell>
          <cell r="D2702" t="str">
            <v>un</v>
          </cell>
          <cell r="E2702">
            <v>4.25</v>
          </cell>
        </row>
        <row r="2703">
          <cell r="A2703" t="str">
            <v>IT005633</v>
          </cell>
          <cell r="B2703" t="str">
            <v>IT05950106/</v>
          </cell>
          <cell r="C2703" t="str">
            <v>Corte e abertura de 2 roscas, por tarracha manual e colocacao de conexoes de ferro galvanizado, com diametro de 1"; exclusive a peca.</v>
          </cell>
          <cell r="D2703" t="str">
            <v>un</v>
          </cell>
          <cell r="E2703">
            <v>5.21</v>
          </cell>
        </row>
        <row r="2704">
          <cell r="A2704" t="str">
            <v>IT005632</v>
          </cell>
          <cell r="B2704" t="str">
            <v>IT05950109/</v>
          </cell>
          <cell r="C2704" t="str">
            <v>Corte e abertura de 2 roscas, por tarracha manual e colocacao de conexoes de ferro galvanizado, com diametro de 1 1/4"; exclusive a peca.</v>
          </cell>
          <cell r="D2704" t="str">
            <v>un</v>
          </cell>
          <cell r="E2704">
            <v>5.83</v>
          </cell>
        </row>
        <row r="2705">
          <cell r="A2705" t="str">
            <v>IT005628</v>
          </cell>
          <cell r="B2705" t="str">
            <v>IT05950112/</v>
          </cell>
          <cell r="C2705" t="str">
            <v>Corte e abertura de 2 roscas, por tarracha manual e colocacao de conexoes de ferro galvanizado, com diametro de 1 1/2"; exclusive a peca.</v>
          </cell>
          <cell r="D2705" t="str">
            <v>un</v>
          </cell>
          <cell r="E2705">
            <v>7.89</v>
          </cell>
        </row>
        <row r="2706">
          <cell r="A2706" t="str">
            <v>IT005629</v>
          </cell>
          <cell r="B2706" t="str">
            <v>IT05950115/</v>
          </cell>
          <cell r="C2706" t="str">
            <v>Corte e abertura de 2 roscas, por tarracha manual e colocacao de conexoes de ferro galvanizado, com diametro de 2"; exclusive a peca.</v>
          </cell>
          <cell r="D2706" t="str">
            <v>un</v>
          </cell>
          <cell r="E2706">
            <v>12.85</v>
          </cell>
        </row>
        <row r="2707">
          <cell r="A2707" t="str">
            <v>IT005627</v>
          </cell>
          <cell r="B2707" t="str">
            <v>IT05950118/</v>
          </cell>
          <cell r="C2707" t="str">
            <v>Corte e abertura de 2 roscas, por tarracha manual e colocacao de conexoes de ferro galvanizado, com diametro de 2 1/2"; exclusive a peca.</v>
          </cell>
          <cell r="D2707" t="str">
            <v>un</v>
          </cell>
          <cell r="E2707">
            <v>21.85</v>
          </cell>
        </row>
        <row r="2708">
          <cell r="A2708" t="str">
            <v>IT005630</v>
          </cell>
          <cell r="B2708" t="str">
            <v>IT05950121/</v>
          </cell>
          <cell r="C2708" t="str">
            <v>Corte e abertura de 2 roscas, por tarracha manual e colocacao de conexoes de ferro galvanizado, com diametro de 3"; exclusive a peca.</v>
          </cell>
          <cell r="D2708" t="str">
            <v>un</v>
          </cell>
          <cell r="E2708">
            <v>24.5</v>
          </cell>
        </row>
        <row r="2709">
          <cell r="A2709" t="str">
            <v>IT005631</v>
          </cell>
          <cell r="B2709" t="str">
            <v>IT05950124/</v>
          </cell>
          <cell r="C2709" t="str">
            <v>Corte e abertura de 2 roscas, por tarracha manual e colocacao de conexoes de ferro galvanizado, com diametro de 4"; exclusive a peca.</v>
          </cell>
          <cell r="D2709" t="str">
            <v>un</v>
          </cell>
          <cell r="E2709">
            <v>30.82</v>
          </cell>
        </row>
        <row r="2710">
          <cell r="A2710" t="str">
            <v>IT006163</v>
          </cell>
          <cell r="B2710" t="str">
            <v>IT05980050/</v>
          </cell>
          <cell r="C2710" t="str">
            <v>Bracadeira em aco inoxidavel de 1/2", regulavel.  Fornecimento e colocacao.</v>
          </cell>
          <cell r="D2710" t="str">
            <v>un</v>
          </cell>
          <cell r="E2710">
            <v>3.19</v>
          </cell>
        </row>
        <row r="2711">
          <cell r="A2711" t="str">
            <v>IT006165</v>
          </cell>
          <cell r="B2711" t="str">
            <v>IT05980100/</v>
          </cell>
          <cell r="C2711" t="str">
            <v>Bracadeira em ferro de 1/2", regulavel.  Fornecimento e colocacao.</v>
          </cell>
          <cell r="D2711" t="str">
            <v>un</v>
          </cell>
          <cell r="E2711">
            <v>1.29</v>
          </cell>
        </row>
        <row r="2712">
          <cell r="A2712" t="str">
            <v>IT000936</v>
          </cell>
          <cell r="B2712" t="str">
            <v>IT05980162/</v>
          </cell>
          <cell r="C2712" t="str">
            <v>Bracadeira de fixacao, tipo copo, estampada em chapa de ferro zincada, composta de canopla, parafusos e bracadeira propriamente dita, no diametro 2".  Fornecimento e colocacao.</v>
          </cell>
          <cell r="D2712" t="str">
            <v>un</v>
          </cell>
          <cell r="E2712">
            <v>2.85</v>
          </cell>
        </row>
        <row r="2713">
          <cell r="A2713" t="str">
            <v>IT004502</v>
          </cell>
          <cell r="B2713" t="str">
            <v>IT05980200/</v>
          </cell>
          <cell r="C2713" t="str">
            <v>Fixacao suspensa de tubulacoes de diametros variaveis, atraves de fita metalica galvanizada, perfurada, tipo  Walsiwa.</v>
          </cell>
          <cell r="D2713" t="str">
            <v>un</v>
          </cell>
          <cell r="E2713">
            <v>4.71</v>
          </cell>
        </row>
        <row r="2714">
          <cell r="A2714" t="str">
            <v>IT000933</v>
          </cell>
          <cell r="B2714" t="str">
            <v>IT05980262/</v>
          </cell>
          <cell r="C2714" t="str">
            <v>Suporte com 2 chumbadores, para fixacao tubulacoes no diametro interno de 2".  Fornecimento e colocacao.</v>
          </cell>
          <cell r="D2714" t="str">
            <v>un</v>
          </cell>
          <cell r="E2714">
            <v>11.8</v>
          </cell>
        </row>
        <row r="2715">
          <cell r="A2715" t="str">
            <v>IT000934</v>
          </cell>
          <cell r="B2715" t="str">
            <v>IT05980265/</v>
          </cell>
          <cell r="C2715" t="str">
            <v>Suporte com 2 chumbadores, para fixacao de tubulacoes no diametro interno de 2 1/2" e 3".  Fornecimento e colocacao.</v>
          </cell>
          <cell r="D2715" t="str">
            <v>un</v>
          </cell>
          <cell r="E2715">
            <v>14.29</v>
          </cell>
        </row>
        <row r="2716">
          <cell r="A2716" t="str">
            <v>IT000935</v>
          </cell>
          <cell r="B2716" t="str">
            <v>IT05980268/</v>
          </cell>
          <cell r="C2716" t="str">
            <v>Suporte com 2 chumbadores, para fixacao de tubulacoes no diametro interno de 4" e 6".  Fornecimento e colocacao.</v>
          </cell>
          <cell r="D2716" t="str">
            <v>un</v>
          </cell>
          <cell r="E2716">
            <v>19.600000000000001</v>
          </cell>
        </row>
        <row r="2717">
          <cell r="A2717" t="str">
            <v>IT005312</v>
          </cell>
          <cell r="B2717" t="str">
            <v>IT10050050/</v>
          </cell>
          <cell r="C2717" t="str">
            <v>Caixa de incendio, de embutir padrao CBRJ, de aco, medindo (70x50x25)cm, compreendendo: 1 lance de 15m de mangueira de fibra de poliester puro revestida internamente com borracha vulcanizada no diametro 1 1/2", empatada e com registro.  Fornecimento e col</v>
          </cell>
          <cell r="D2717" t="str">
            <v>un</v>
          </cell>
          <cell r="E2717">
            <v>252.98</v>
          </cell>
        </row>
        <row r="2718">
          <cell r="A2718" t="str">
            <v>IT005313</v>
          </cell>
          <cell r="B2718" t="str">
            <v>IT10050100/</v>
          </cell>
          <cell r="C2718" t="str">
            <v>Caixa de incendio, de embutir padrao CBRJ, de aco, medindo (70x50x25)cm, compreendendo: 2 lances de 15m de mangueira de fibra de poliester puro, revestida internamente com borracha vulcanizada no diametro 1 1/2", empatada e com registro.  Fornecimento e c</v>
          </cell>
          <cell r="D2718" t="str">
            <v>un</v>
          </cell>
          <cell r="E2718">
            <v>346.31</v>
          </cell>
        </row>
        <row r="2719">
          <cell r="A2719" t="str">
            <v>IT007256</v>
          </cell>
          <cell r="B2719" t="str">
            <v>IT10100050/</v>
          </cell>
          <cell r="C2719" t="str">
            <v>Sprinkler, bico de 1/2".  Fornecimento e colocacao.</v>
          </cell>
          <cell r="D2719" t="str">
            <v>un</v>
          </cell>
          <cell r="E2719">
            <v>20.04</v>
          </cell>
        </row>
        <row r="2720">
          <cell r="A2720" t="str">
            <v>IT007118</v>
          </cell>
          <cell r="B2720" t="str">
            <v>IT10100100/</v>
          </cell>
          <cell r="C2720" t="str">
            <v>Sprinkler - cruzeta galvanizada de 2 1/2".  Fornecimento e colocacao.</v>
          </cell>
          <cell r="D2720" t="str">
            <v>un</v>
          </cell>
          <cell r="E2720">
            <v>41.63</v>
          </cell>
        </row>
        <row r="2721">
          <cell r="A2721" t="str">
            <v>IT007100</v>
          </cell>
          <cell r="B2721" t="str">
            <v>IT10100150/</v>
          </cell>
          <cell r="C2721" t="str">
            <v>Sprinkler - joelho de 45o de ferro galvanizado 2 1/2".  Fornecimento e colocacao.</v>
          </cell>
          <cell r="D2721" t="str">
            <v>un</v>
          </cell>
          <cell r="E2721">
            <v>25.44</v>
          </cell>
        </row>
        <row r="2722">
          <cell r="A2722" t="str">
            <v>IT007099</v>
          </cell>
          <cell r="B2722" t="str">
            <v>IT10100200/</v>
          </cell>
          <cell r="C2722" t="str">
            <v>Sprinkler - reducao de ferro galvanizado 2 1/2"x2".  Fornecimento e colocacao.</v>
          </cell>
          <cell r="D2722" t="str">
            <v>un</v>
          </cell>
          <cell r="E2722">
            <v>13.81</v>
          </cell>
        </row>
        <row r="2723">
          <cell r="A2723" t="str">
            <v>IT006061</v>
          </cell>
          <cell r="B2723" t="str">
            <v>IT10150050/</v>
          </cell>
          <cell r="C2723" t="str">
            <v>Distribuidor de agua em tubos de ferro galvanizado, rosca BS de 6", vedavel nas duas bordas com flanges de 6".  Fornecimento e colocacao.</v>
          </cell>
          <cell r="D2723" t="str">
            <v>un</v>
          </cell>
          <cell r="E2723">
            <v>194.22</v>
          </cell>
        </row>
        <row r="2724">
          <cell r="A2724" t="str">
            <v>IT005685</v>
          </cell>
          <cell r="B2724" t="str">
            <v>IT10150100/</v>
          </cell>
          <cell r="C2724" t="str">
            <v>Jato coluna d'agua, em latao cromado, articulado, diametro de 5/8", rosca diametro de 1", modelo CAA-60, Castro ou similar.  Fornecimento e colocacao.</v>
          </cell>
          <cell r="D2724" t="str">
            <v>un</v>
          </cell>
          <cell r="E2724">
            <v>206.65</v>
          </cell>
        </row>
        <row r="2725">
          <cell r="A2725" t="str">
            <v>IT005686</v>
          </cell>
          <cell r="B2725" t="str">
            <v>IT10150150/</v>
          </cell>
          <cell r="C2725" t="str">
            <v>Jato coluna d'agua, em latao cromado, articulado, diametro de 1 1/4", rosca diametro de 3/4", modelo CAA-70, Castro ou similar.  Fornecimento e colocacao.</v>
          </cell>
          <cell r="D2725" t="str">
            <v>un</v>
          </cell>
          <cell r="E2725">
            <v>221.43</v>
          </cell>
        </row>
        <row r="2726">
          <cell r="A2726" t="str">
            <v>IT005684</v>
          </cell>
          <cell r="B2726" t="str">
            <v>IT10150200/</v>
          </cell>
          <cell r="C2726" t="str">
            <v>Jato tipo solido, articulado, diametro de 1/2", rosca diametro de 1", em latao cromado, modelo CAA-50, Castro ou similar.  Fornecimento e colocacao.</v>
          </cell>
          <cell r="D2726" t="str">
            <v>un</v>
          </cell>
          <cell r="E2726">
            <v>201.37</v>
          </cell>
        </row>
        <row r="2727">
          <cell r="A2727" t="str">
            <v>IT006185</v>
          </cell>
          <cell r="B2727" t="str">
            <v>IT10150203/</v>
          </cell>
          <cell r="C2727" t="str">
            <v>Jato tipo solido, articulado, diametro de3/4", rosca diametro de 1", em latao cromado, modelo P-600 ou similar.  Fornecimento e colocacao.</v>
          </cell>
          <cell r="D2727" t="str">
            <v>un</v>
          </cell>
          <cell r="E2727">
            <v>211.93</v>
          </cell>
        </row>
        <row r="2728">
          <cell r="A2728" t="str">
            <v>IT005674</v>
          </cell>
          <cell r="B2728" t="str">
            <v>IT10150250A</v>
          </cell>
          <cell r="C2728" t="str">
            <v>Panela hidraulica para efeitos visuais em chafariz, em chapa galvanizada no 16, diametro de 1,20m, 50 bicos de jato solido em ferro galvanizado de 1/2".  Fornecimento e colocacao.</v>
          </cell>
          <cell r="D2728" t="str">
            <v>un</v>
          </cell>
          <cell r="E2728">
            <v>1041.04</v>
          </cell>
        </row>
        <row r="2729">
          <cell r="A2729" t="str">
            <v>IT005677</v>
          </cell>
          <cell r="B2729" t="str">
            <v>IT10150300A</v>
          </cell>
          <cell r="C2729" t="str">
            <v>Panela hidraulica para efeitos visuais em chafariz, em chapa galvanizada no 16, diametro de 60cm, 44 bicos de jatos em ferro galvanizado de 1", 3/4" e 1 1/2", sendo 12 bicos com joelho de ferro galvanizado de 1/2" (jato solido horizontal) e 32 bicos de fe</v>
          </cell>
          <cell r="D2729" t="str">
            <v>un</v>
          </cell>
          <cell r="E2729">
            <v>748.85</v>
          </cell>
        </row>
        <row r="2730">
          <cell r="A2730" t="str">
            <v>IT008379</v>
          </cell>
          <cell r="B2730" t="str">
            <v>IT10150500/</v>
          </cell>
          <cell r="C2730" t="str">
            <v>Sistema de filtragem composto de 2 telas, uma galvanizada e a outra de latao, para protecao de succao de bomba, inclusive cantoneiras e barras chatas de fixacao.  Fornecimento e colocacao.</v>
          </cell>
          <cell r="D2730" t="str">
            <v>m2</v>
          </cell>
          <cell r="E2730">
            <v>360.26</v>
          </cell>
        </row>
        <row r="2731">
          <cell r="A2731" t="str">
            <v>IT004475</v>
          </cell>
          <cell r="B2731" t="str">
            <v>IT10200050/</v>
          </cell>
          <cell r="C2731" t="str">
            <v>Hidrante de coluna completo, para linha de 100mm; inclusive pecas complementares ate o inicio da tubulacao horizontal e fornecimento do material para rejuntamento.  Fornecimento e assentamento.</v>
          </cell>
          <cell r="D2731" t="str">
            <v>un</v>
          </cell>
          <cell r="E2731">
            <v>3554.92</v>
          </cell>
        </row>
        <row r="2732">
          <cell r="A2732" t="str">
            <v>IT005668</v>
          </cell>
          <cell r="B2732" t="str">
            <v>IT10250050/</v>
          </cell>
          <cell r="C2732" t="str">
            <v>Fornecimento de hidrometro de 1/2".</v>
          </cell>
          <cell r="D2732" t="str">
            <v>un</v>
          </cell>
          <cell r="E2732">
            <v>53.82</v>
          </cell>
        </row>
        <row r="2733">
          <cell r="A2733" t="str">
            <v>IT005669</v>
          </cell>
          <cell r="B2733" t="str">
            <v>IT10250053/</v>
          </cell>
          <cell r="C2733" t="str">
            <v>Fornecimento de hidrometro de 3/4".</v>
          </cell>
          <cell r="D2733" t="str">
            <v>un</v>
          </cell>
          <cell r="E2733">
            <v>60.26</v>
          </cell>
        </row>
        <row r="2734">
          <cell r="A2734" t="str">
            <v>IT005667</v>
          </cell>
          <cell r="B2734" t="str">
            <v>IT10250056/</v>
          </cell>
          <cell r="C2734" t="str">
            <v>Fornecimento de hidrometro de 1".</v>
          </cell>
          <cell r="D2734" t="str">
            <v>un</v>
          </cell>
          <cell r="E2734">
            <v>189.49</v>
          </cell>
        </row>
        <row r="2735">
          <cell r="A2735" t="str">
            <v>IT009220</v>
          </cell>
          <cell r="B2735" t="str">
            <v>IT10250300/</v>
          </cell>
          <cell r="C2735" t="str">
            <v xml:space="preserve">Abrigo para hidrometro de 1/2" ou 3/4" nas dimensoes de (70x25x50)cm, em alvenaria de tijolos, paredes de meia vez, revestidas com argamassa de cimento e saibro no traco de 1:6,  tampao de concreto armado de 6cm de espessura, fck=15MPa, porta de ferro no </v>
          </cell>
          <cell r="D2735" t="str">
            <v>un</v>
          </cell>
          <cell r="E2735">
            <v>337.07</v>
          </cell>
        </row>
        <row r="2736">
          <cell r="A2736" t="str">
            <v>IT009607</v>
          </cell>
          <cell r="B2736" t="str">
            <v>IT15600103A</v>
          </cell>
          <cell r="C2736" t="str">
            <v>Ligacao predial de esgoto em tubo de PVC rigido de 100mm, compreendendo caixa de inspecao, selim, curva de 45o, tubo e tampao de concreto; exclusive escavacao, reaterro, demolicao de pavimentos e transporte bota-fora.  Fornecimento e assentamento.</v>
          </cell>
          <cell r="D2736" t="str">
            <v>un</v>
          </cell>
          <cell r="E2736">
            <v>147.26</v>
          </cell>
        </row>
        <row r="2737">
          <cell r="A2737" t="str">
            <v>IT010489</v>
          </cell>
          <cell r="B2737" t="str">
            <v>IT15600106/</v>
          </cell>
          <cell r="C2737" t="str">
            <v>Ligacao em tubulacao de PVC rigido, para esgoto, com 100mm de diametro, incluindo escavacao e reaterro ate 1m, excluindo remocao de pavimento.  Preco para 10m.</v>
          </cell>
          <cell r="D2737" t="str">
            <v>un</v>
          </cell>
          <cell r="E2737">
            <v>370.29</v>
          </cell>
        </row>
        <row r="2738">
          <cell r="A2738" t="str">
            <v>IT017633</v>
          </cell>
          <cell r="B2738" t="str">
            <v>IT15600109/</v>
          </cell>
          <cell r="C2738" t="str">
            <v>Ligacao domiciliar em redes novas de esgoto sanitario, com diametro de 100mm, compreendendo juncao, tubo e caixa de inspecao de 0,60m de diametro e profundidade de 0,625m, exclusive escavacao e reaterro.  Preco para 5m.</v>
          </cell>
          <cell r="D2738" t="str">
            <v>un</v>
          </cell>
          <cell r="E2738">
            <v>204.4</v>
          </cell>
        </row>
        <row r="2739">
          <cell r="A2739" t="str">
            <v>IT007840</v>
          </cell>
          <cell r="B2739" t="str">
            <v>IT15600150/</v>
          </cell>
          <cell r="C2739" t="str">
            <v>Ligacao de esgoto, em manilha ceramica de 150mm de diametro, incluindo escavacao, reaterro ate 1m, excluindo remocao e reposicao de pavimento.  Preco para 10m.</v>
          </cell>
          <cell r="D2739" t="str">
            <v>un</v>
          </cell>
          <cell r="E2739">
            <v>386.57</v>
          </cell>
        </row>
        <row r="2740">
          <cell r="A2740" t="str">
            <v>IT010492</v>
          </cell>
          <cell r="B2740" t="str">
            <v>IT15600153/</v>
          </cell>
          <cell r="C2740" t="str">
            <v>Ligacao em tubulacao de PVC rigido, para esgoto, com 150mm de diametro, incluindo escavacao e reaterro ate 1m, excluindo remocao de pavimento.  Preco para 10m.</v>
          </cell>
          <cell r="D2740" t="str">
            <v>un</v>
          </cell>
          <cell r="E2740">
            <v>569.80999999999995</v>
          </cell>
        </row>
        <row r="2741">
          <cell r="A2741" t="str">
            <v>IT007837</v>
          </cell>
          <cell r="B2741" t="str">
            <v>IT15600156/</v>
          </cell>
          <cell r="C2741" t="str">
            <v>Ligacao de esgoto, em manilha ceramica de 200mm de diametro, incluindo escavacao, reaterro ate 1m, excluindo remocao e reposicao de pavimento.  Preco para 10m.</v>
          </cell>
          <cell r="D2741" t="str">
            <v>un</v>
          </cell>
          <cell r="E2741">
            <v>471.12</v>
          </cell>
        </row>
        <row r="2742">
          <cell r="A2742" t="str">
            <v>IT007835</v>
          </cell>
          <cell r="B2742" t="str">
            <v>IT15600500/</v>
          </cell>
          <cell r="C2742" t="str">
            <v>Ligacao de aguas pluviais ou servidas domiciliares a sarjeta.</v>
          </cell>
          <cell r="D2742" t="str">
            <v>un</v>
          </cell>
          <cell r="E2742">
            <v>446.74</v>
          </cell>
        </row>
        <row r="2743">
          <cell r="A2743" t="str">
            <v>IT007836</v>
          </cell>
          <cell r="B2743" t="str">
            <v>IT15600550/</v>
          </cell>
          <cell r="C2743" t="str">
            <v>Ligacao de aguas pluviais ou servidas domiciliares a vala.</v>
          </cell>
          <cell r="D2743" t="str">
            <v>un</v>
          </cell>
          <cell r="E2743">
            <v>266.12</v>
          </cell>
        </row>
        <row r="2744">
          <cell r="A2744" t="str">
            <v>IT006673</v>
          </cell>
          <cell r="B2744" t="str">
            <v>IT15650050/</v>
          </cell>
          <cell r="C2744" t="str">
            <v>Grade metalica em aco carbono, galvanizada, tipo PS-253-70, nas dimensoes de (1120x530)mm, sem recortes.  Fornecimento e assentamento sobre cantoneiras de ferro existentes.</v>
          </cell>
          <cell r="D2744" t="str">
            <v>un</v>
          </cell>
          <cell r="E2744">
            <v>91.44</v>
          </cell>
        </row>
        <row r="2745">
          <cell r="A2745" t="str">
            <v>IT006677</v>
          </cell>
          <cell r="B2745" t="str">
            <v>IT15650053/</v>
          </cell>
          <cell r="C2745" t="str">
            <v>Grade metalica em aco carbono, galvanizada, tipo PS-253-70, nas dimensoes de (1120x570)mm, sem recortes.  Fornecimento e assentamento sobre cantoneiras de ferro existentes.</v>
          </cell>
          <cell r="D2745" t="str">
            <v>un</v>
          </cell>
          <cell r="E2745">
            <v>98.19</v>
          </cell>
        </row>
        <row r="2746">
          <cell r="A2746" t="str">
            <v>IT006676</v>
          </cell>
          <cell r="B2746" t="str">
            <v>IT15650100/</v>
          </cell>
          <cell r="C2746" t="str">
            <v>Grade metalica em aco carbono, galvanizada, tipo PS-253-70, nas dimensoes de (1190x580)mm, sem recortes.  Fornecimento e assentamento sobre cantoneiras de ferro existentes.</v>
          </cell>
          <cell r="D2746" t="str">
            <v>un</v>
          </cell>
          <cell r="E2746">
            <v>105.96</v>
          </cell>
        </row>
        <row r="2747">
          <cell r="A2747" t="str">
            <v>IT006678</v>
          </cell>
          <cell r="B2747" t="str">
            <v>IT15650150/</v>
          </cell>
          <cell r="C2747" t="str">
            <v>Grade metalica em aco carbono, galvanizada, tipo PS-253-70, nas dimensoes de (1195x530)mm, sem recortes.  Fornecimento e assentamento sobre cantoneiras de ferro existentes.</v>
          </cell>
          <cell r="D2747" t="str">
            <v>un</v>
          </cell>
          <cell r="E2747">
            <v>97.45</v>
          </cell>
        </row>
        <row r="2748">
          <cell r="A2748" t="str">
            <v>IT004466</v>
          </cell>
          <cell r="B2748" t="str">
            <v>IT20050050/</v>
          </cell>
          <cell r="C2748" t="str">
            <v>Bide em PVC rigido, exclusive fornecimento do aparelho.  Instalacao e assentamento.</v>
          </cell>
          <cell r="D2748" t="str">
            <v>un</v>
          </cell>
          <cell r="E2748">
            <v>198.37</v>
          </cell>
        </row>
        <row r="2749">
          <cell r="A2749" t="str">
            <v>IT000943</v>
          </cell>
          <cell r="B2749" t="str">
            <v>IT20050100/</v>
          </cell>
          <cell r="C2749" t="str">
            <v>Caixa de descarga elevada (exclusive o fornecimento da caixa), compreendendo: 2m de tubo de PVC rigido de 3/4", 1,20m de tubo de PVC rigido de 40mm, conexoes e montagem.  Instalacao e assentamento.</v>
          </cell>
          <cell r="D2749" t="str">
            <v>un</v>
          </cell>
          <cell r="E2749">
            <v>68.650000000000006</v>
          </cell>
        </row>
        <row r="2750">
          <cell r="A2750" t="str">
            <v>IT000938</v>
          </cell>
          <cell r="B2750" t="str">
            <v>IT20050150/</v>
          </cell>
          <cell r="C2750" t="str">
            <v>Chuveiro eletrico (exclusive fornecimento do aparelho e registros), incluindo instalacao eletrica, compreendendo: 30m de fio 4mm2 , 5m de tubo de PVC rigido de 3/4", ralo simples de PVC rigido com grelha, 2m de tubo de PVC rigido de 50mm e conexoes.  Inst</v>
          </cell>
          <cell r="D2750" t="str">
            <v>un</v>
          </cell>
          <cell r="E2750">
            <v>207</v>
          </cell>
        </row>
        <row r="2751">
          <cell r="A2751" t="str">
            <v>IT004617</v>
          </cell>
          <cell r="B2751" t="str">
            <v>IT20050200/</v>
          </cell>
          <cell r="C2751" t="str">
            <v>Chuveiro, exclusive fornecimento do aparelho e registros, compreendendo: 5m de tubo de PVC rigido de 3/4", ralo simples de PVC rigido com grelha, 2m de tubo de PVC rigido de 50mm e conexoes.  Instalacao e assentamento.</v>
          </cell>
          <cell r="D2751" t="str">
            <v>un</v>
          </cell>
          <cell r="E2751">
            <v>89.55</v>
          </cell>
        </row>
        <row r="2752">
          <cell r="A2752" t="str">
            <v>IT005294</v>
          </cell>
          <cell r="B2752" t="str">
            <v>IT20050209/</v>
          </cell>
          <cell r="C2752" t="str">
            <v>Instalacao e assentamento de 1 chuveiro em bateria, exclusive fornecimento do aparelho e registro, ate 4 chuveiros, compreendendo: 1,5m de tubo de PVC rigido de 1" e 1m de tubo de PVC rigido de 3/4", inclusive 1m de grelha de caneleta, em ferro fundido, c</v>
          </cell>
          <cell r="D2752" t="str">
            <v>un</v>
          </cell>
          <cell r="E2752">
            <v>168.63</v>
          </cell>
        </row>
        <row r="2753">
          <cell r="A2753" t="str">
            <v>IT004501</v>
          </cell>
          <cell r="B2753" t="str">
            <v>IT20050250/</v>
          </cell>
          <cell r="C2753" t="str">
            <v>Duchinha manual para banheiro, exclusive fornecimento do aparelho.  Instalacao e assentamento.</v>
          </cell>
          <cell r="D2753" t="str">
            <v>un</v>
          </cell>
          <cell r="E2753">
            <v>68.47</v>
          </cell>
        </row>
        <row r="2754">
          <cell r="A2754" t="str">
            <v>IT000932</v>
          </cell>
          <cell r="B2754" t="str">
            <v>IT20050300/</v>
          </cell>
          <cell r="C2754" t="str">
            <v>Execucao de uma junta elastica, em tubo de ferro fundido com diametro de 50mm, inclusive material da junta, exclusive tubo ou peca de conexao.</v>
          </cell>
          <cell r="D2754" t="str">
            <v>un</v>
          </cell>
          <cell r="E2754">
            <v>2.31</v>
          </cell>
        </row>
        <row r="2755">
          <cell r="A2755" t="str">
            <v>IT000941</v>
          </cell>
          <cell r="B2755" t="str">
            <v>IT20050350/</v>
          </cell>
          <cell r="C2755" t="str">
            <v>Filtro residencial (exclusive fornecimento do aparelho), compreendendo: 2m de tubo de PVC rigido de 3/4", conexoes e torneira.  Instalacao e assentamento.</v>
          </cell>
          <cell r="D2755" t="str">
            <v>un</v>
          </cell>
          <cell r="E2755">
            <v>93.34</v>
          </cell>
        </row>
        <row r="2756">
          <cell r="A2756" t="str">
            <v>IT004503</v>
          </cell>
          <cell r="B2756" t="str">
            <v>IT20050353/</v>
          </cell>
          <cell r="C2756" t="str">
            <v>Filtro, exclusive fornecimento do aparelho, compreendendo: 2m de tubo de ferro galvanizado de 3/4", conexoes e torneira.  Instalacao e assentamento.</v>
          </cell>
          <cell r="D2756" t="str">
            <v>un</v>
          </cell>
          <cell r="E2756">
            <v>121.41</v>
          </cell>
        </row>
        <row r="2757">
          <cell r="A2757" t="str">
            <v>IT000940</v>
          </cell>
          <cell r="B2757" t="str">
            <v>IT20050400/</v>
          </cell>
          <cell r="C2757" t="str">
            <v>Lavatorio de 1 torneira (exclusive o fornecimento do aparelho), compreendendo: 4m de tubo PVC rigido de 3/4", 3m de tubo PVC rigido de 40mm, e conexoes.  Instalacao e assentamento.</v>
          </cell>
          <cell r="D2757" t="str">
            <v>un</v>
          </cell>
          <cell r="E2757">
            <v>92.33</v>
          </cell>
        </row>
        <row r="2758">
          <cell r="A2758" t="str">
            <v>IT004472</v>
          </cell>
          <cell r="B2758" t="str">
            <v>IT20050403/</v>
          </cell>
          <cell r="C2758" t="str">
            <v>Lavatorio de uma torneira, exclusive fornecimento do aparelho e isolamento, compreendendo: 4m de tubo de cobre recozido, sodas e conexoes.  Instalacao e assentamento.</v>
          </cell>
          <cell r="D2758" t="str">
            <v>un</v>
          </cell>
          <cell r="E2758">
            <v>97.68</v>
          </cell>
        </row>
        <row r="2759">
          <cell r="A2759" t="str">
            <v>IT000926</v>
          </cell>
          <cell r="B2759" t="str">
            <v>IT20050450/</v>
          </cell>
          <cell r="C2759" t="str">
            <v>Lavatorio de 2 torneiras (exclusive  fornecimento do aparelho) compreendendo: 4m de tubo galvanizado de 3/4", 3m de tubo de ferro fundido de 50mm e conexoes com respectivos aneis de borracha.  Instalacao e assentamento.</v>
          </cell>
          <cell r="D2759" t="str">
            <v>un</v>
          </cell>
          <cell r="E2759">
            <v>328.33</v>
          </cell>
        </row>
        <row r="2760">
          <cell r="A2760" t="str">
            <v>IT001978</v>
          </cell>
          <cell r="B2760" t="str">
            <v>IT20050453/</v>
          </cell>
          <cell r="C2760" t="str">
            <v>Lavatorio com 2 torneiras.  Instalacao e assentamento.</v>
          </cell>
          <cell r="D2760" t="str">
            <v>un</v>
          </cell>
          <cell r="E2760">
            <v>115.41</v>
          </cell>
        </row>
        <row r="2761">
          <cell r="A2761" t="str">
            <v>IT005283</v>
          </cell>
          <cell r="B2761" t="str">
            <v>IT20050500/</v>
          </cell>
          <cell r="C2761" t="str">
            <v>Lavatorio ou aparelho de instalacao semelhante, em bateria, exclusive o fornecimento do aparelho, compreendendo: 1m de tubo PVC rigido de 1", 0,6m de tubo PVC rigido de 3/4" com conexoes e esgotamento, PVC rigido de 50mm, ate o ralo.  Instalacao e assenta</v>
          </cell>
          <cell r="D2761" t="str">
            <v>un</v>
          </cell>
          <cell r="E2761">
            <v>84.36</v>
          </cell>
        </row>
        <row r="2762">
          <cell r="A2762" t="str">
            <v>IT000925</v>
          </cell>
          <cell r="B2762" t="str">
            <v>IT20050550/</v>
          </cell>
          <cell r="C2762" t="str">
            <v>Pia com 1 cuba (exclusive fornecimento do aparelho), compreendendo: 6m de tubo galvanizado de 3/4", 3m de tubo de ferro fundido de 50mm e conexoes com respectivos aneis de borracha.  Instalacao e assentamento.</v>
          </cell>
          <cell r="D2762" t="str">
            <v>un</v>
          </cell>
          <cell r="E2762">
            <v>292.83999999999997</v>
          </cell>
        </row>
        <row r="2763">
          <cell r="A2763" t="str">
            <v>IT000939</v>
          </cell>
          <cell r="B2763" t="str">
            <v>IT20050553/</v>
          </cell>
          <cell r="C2763" t="str">
            <v>Pia com 1 cuba (exclusive fornecimento do aparelho), compreendendo: 6m de tubo de PVC rigido de 3/4", 3m tubo de PVC rigido de 50mm e conexoes.  Instalacao e assentamento.</v>
          </cell>
          <cell r="D2763" t="str">
            <v>un</v>
          </cell>
          <cell r="E2763">
            <v>81.94</v>
          </cell>
        </row>
        <row r="2764">
          <cell r="A2764" t="str">
            <v>IT004500</v>
          </cell>
          <cell r="B2764" t="str">
            <v>IT20050600/</v>
          </cell>
          <cell r="C2764" t="str">
            <v>Pia com 2 cubas (exclusive fornecimento do aparelho), compreendendo: 6m de tubo de PVC rigido de 3/4", 3m de tubo de PVC rigido de 80mm e conexoes.  Instalacao e assentamento.</v>
          </cell>
          <cell r="D2764" t="str">
            <v>un</v>
          </cell>
          <cell r="E2764">
            <v>121.18</v>
          </cell>
        </row>
        <row r="2765">
          <cell r="A2765" t="str">
            <v>IT004516</v>
          </cell>
          <cell r="B2765" t="str">
            <v>IT20050650/</v>
          </cell>
          <cell r="C2765" t="str">
            <v>Ligacao a coluna de esgoto de pias em tubo de PVC rigido de 50mm com conexoes.</v>
          </cell>
          <cell r="D2765" t="str">
            <v>un</v>
          </cell>
          <cell r="E2765">
            <v>68.400000000000006</v>
          </cell>
        </row>
        <row r="2766">
          <cell r="A2766" t="str">
            <v>IT004625</v>
          </cell>
          <cell r="B2766" t="str">
            <v>IT20050750/</v>
          </cell>
          <cell r="C2766" t="str">
            <v>Mictorio, exclusive fornecimento do aparelho, compreendendo: 3m de tubo de PVC rigido de 3/4", 2m de tubo de PVC rigido de 40mm e conexoes.  Instalacao e assentamento.</v>
          </cell>
          <cell r="D2766" t="str">
            <v>un</v>
          </cell>
          <cell r="E2766">
            <v>60.53</v>
          </cell>
        </row>
        <row r="2767">
          <cell r="A2767" t="str">
            <v>IT004629</v>
          </cell>
          <cell r="B2767" t="str">
            <v>IT20050759/</v>
          </cell>
          <cell r="C2767" t="str">
            <v>Mictorio tipo calha, exclusive fornecimento do aparelho, compreendendo: 3m de tubo de PVC rigido de 3/4", 3m de tubo de PVC rigido de 50mm, conexoes, registro e valvula de saida.  Instalacao e assentamento.</v>
          </cell>
          <cell r="D2767" t="str">
            <v>un</v>
          </cell>
          <cell r="E2767">
            <v>151.91</v>
          </cell>
        </row>
        <row r="2768">
          <cell r="A2768" t="str">
            <v>IT000950</v>
          </cell>
          <cell r="B2768" t="str">
            <v>IT20050800/</v>
          </cell>
          <cell r="C2768" t="str">
            <v>Ralo simples de PVC rigido, de altura regulavel, com grelha, compreendendo: efluente de 50mm em PVC rigido com 2m de extensao e ligacao ao ralo sifonado.  Fornecimento e instalacao.</v>
          </cell>
          <cell r="D2768" t="str">
            <v>un</v>
          </cell>
          <cell r="E2768">
            <v>28.29</v>
          </cell>
        </row>
        <row r="2769">
          <cell r="A2769" t="str">
            <v>IT000952</v>
          </cell>
          <cell r="B2769" t="str">
            <v>IT20050850/</v>
          </cell>
          <cell r="C2769" t="str">
            <v>Ralo sifonado de PVC rigido, em pavimento terreo, com saida de 75mm, grelha redonda e porta grelha, compreendendo: 3m de tubo de PVC rigido de 75mm e ligacao ate a juncao de ventilacao.  Fornecimento e instalacao.</v>
          </cell>
          <cell r="D2769" t="str">
            <v>un</v>
          </cell>
          <cell r="E2769">
            <v>38.979999999999997</v>
          </cell>
        </row>
        <row r="2770">
          <cell r="A2770" t="str">
            <v>IT000951</v>
          </cell>
          <cell r="B2770" t="str">
            <v>IT20050853/</v>
          </cell>
          <cell r="C2770" t="str">
            <v>Ralo sifonado de PVC rigido em pavimento elevado, com saida de 75mm, grelha redonda e porta-grelha, compreendendo: 3m de tubo de PVC rigido de 75mm e sua ligacao ao ramal de queda e ventilacao.  Fornecimento e instalacao.</v>
          </cell>
          <cell r="D2770" t="str">
            <v>un</v>
          </cell>
          <cell r="E2770">
            <v>64.569999999999993</v>
          </cell>
        </row>
        <row r="2771">
          <cell r="A2771" t="str">
            <v>IT006435</v>
          </cell>
          <cell r="B2771" t="str">
            <v>IT20050860A</v>
          </cell>
          <cell r="C2771" t="str">
            <v>Ralo sifonado de PVC rigido, cilindrico, de altura regulavel, com diametro de 100mm e saida de 40mm.  Fornecimento e instalacao.</v>
          </cell>
          <cell r="D2771" t="str">
            <v>un</v>
          </cell>
          <cell r="E2771">
            <v>14.51</v>
          </cell>
        </row>
        <row r="2772">
          <cell r="A2772" t="str">
            <v>IT004607</v>
          </cell>
          <cell r="B2772" t="str">
            <v>IT20050900/</v>
          </cell>
          <cell r="C2772" t="str">
            <v>Ralo de cobertura semi-esferico de ferro fundido, tipo abacaxi, com 3".  Fornecimento e assentamento.</v>
          </cell>
          <cell r="D2772" t="str">
            <v>un</v>
          </cell>
          <cell r="E2772">
            <v>14.43</v>
          </cell>
        </row>
        <row r="2773">
          <cell r="A2773" t="str">
            <v>IT004608</v>
          </cell>
          <cell r="B2773" t="str">
            <v>IT20050903/</v>
          </cell>
          <cell r="C2773" t="str">
            <v>Ralo de cobertura semi-esferico de ferro fundido, tipo abacaxi, com 4".  Fornecimento e assentamento.</v>
          </cell>
          <cell r="D2773" t="str">
            <v>un</v>
          </cell>
          <cell r="E2773">
            <v>16.57</v>
          </cell>
        </row>
        <row r="2774">
          <cell r="A2774" t="str">
            <v>IT000944</v>
          </cell>
          <cell r="B2774" t="str">
            <v>IT20050950/</v>
          </cell>
          <cell r="C2774" t="str">
            <v>Reparo de valvula de descarga.  Fornecimento e substituicao.</v>
          </cell>
          <cell r="D2774" t="str">
            <v>un</v>
          </cell>
          <cell r="E2774">
            <v>23.24</v>
          </cell>
        </row>
        <row r="2775">
          <cell r="A2775" t="str">
            <v>IT000942</v>
          </cell>
          <cell r="B2775" t="str">
            <v>IT20051000/</v>
          </cell>
          <cell r="C2775" t="str">
            <v>Tanque de servico (exclusive o fornecimento do aparelho), compreendendo: 6m de tubo de PVC rigido de 3/4", 3m de tubo de PVC rigido de 50mm e conexoes.  Instalacao e assentamento.</v>
          </cell>
          <cell r="D2775" t="str">
            <v>un</v>
          </cell>
          <cell r="E2775">
            <v>84.11</v>
          </cell>
        </row>
        <row r="2776">
          <cell r="A2776" t="str">
            <v>IT004464</v>
          </cell>
          <cell r="B2776" t="str">
            <v>IT20051050/</v>
          </cell>
          <cell r="C2776" t="str">
            <v>Valvula de descarga, em PVC rigido.  Exclusive fornecimento da valvula.  Instalacao e assentamento.</v>
          </cell>
          <cell r="D2776" t="str">
            <v>un</v>
          </cell>
          <cell r="E2776">
            <v>116.91</v>
          </cell>
        </row>
        <row r="2777">
          <cell r="A2777" t="str">
            <v>IT000928</v>
          </cell>
          <cell r="B2777" t="str">
            <v>IT20051100/</v>
          </cell>
          <cell r="C2777" t="str">
            <v>Vaso sanitario individual em pavimento terreo (exclusive o fornecimento do aparelho), compreendendo instalacao hidraulica com 3,5m de tubo galvanizado de 1 1/2", com conexoes ate a valvula de descarga (exclusive o fornecimento desta) e apos esta ate o vas</v>
          </cell>
          <cell r="D2777" t="str">
            <v>un</v>
          </cell>
          <cell r="E2777">
            <v>489.82</v>
          </cell>
        </row>
        <row r="2778">
          <cell r="A2778" t="str">
            <v>IT000927</v>
          </cell>
          <cell r="B2778" t="str">
            <v>IT20051103/</v>
          </cell>
          <cell r="C2778" t="str">
            <v>Vaso sanitario individual em pavimento elevado (exclusive fornecimento do aparelho), compreendendo: instalacao hidraulica com 3m de tubo galvanizado de 1 1/2", com conexoes ate a valvula de descarga (exclusive o fornecimento desta) e apos esta ate o vaso;</v>
          </cell>
          <cell r="D2778" t="str">
            <v>un</v>
          </cell>
          <cell r="E2778">
            <v>302.8</v>
          </cell>
        </row>
        <row r="2779">
          <cell r="A2779" t="str">
            <v>IT000945</v>
          </cell>
          <cell r="B2779" t="str">
            <v>IT20051106/</v>
          </cell>
          <cell r="C2779" t="str">
            <v>Vaso sanitario individual, em pavimento elevado (exclusive fornecimento do aparelho e valvula de descarga), compreendendo: 3m de tubo de PVC rigido de 1 1/2", com conexoes, ligacao com 1m de tubo de PVC rigido 100mm ao T sanitario (exclusive este) com con</v>
          </cell>
          <cell r="D2779" t="str">
            <v>un</v>
          </cell>
          <cell r="E2779">
            <v>158.38</v>
          </cell>
        </row>
        <row r="2780">
          <cell r="A2780" t="str">
            <v>IT000946</v>
          </cell>
          <cell r="B2780" t="str">
            <v>IT20051109/</v>
          </cell>
          <cell r="C2780" t="str">
            <v>Vaso sanitario individual, em pavimento terreo (exclusive o fornecimento do aparelho e valvula), compreendendo: 3m de tubo de PVC rigido de 1 1/2", com conexoes e efluente primario ate a caixa de inspecao, com 3m de tubo de PVC rigido 100mm, com conexoes.</v>
          </cell>
          <cell r="D2780" t="str">
            <v>un</v>
          </cell>
          <cell r="E2780">
            <v>169.72</v>
          </cell>
        </row>
        <row r="2781">
          <cell r="A2781" t="str">
            <v>IT000930</v>
          </cell>
          <cell r="B2781" t="str">
            <v>IT20051150/</v>
          </cell>
          <cell r="C2781" t="str">
            <v xml:space="preserve">Vaso sanitario em pavimento terreo parte de um conjunto  de 2 ou mais vasos (exclusive o fornecimento dos aparelhos e valvulas de descarga), compreendendo: 3,5m de tubo de ferro galvanizado de 1 1/2", com conexoes, inclusive efluente primario ate a caixa </v>
          </cell>
          <cell r="D2781" t="str">
            <v>un</v>
          </cell>
          <cell r="E2781">
            <v>451.14</v>
          </cell>
        </row>
        <row r="2782">
          <cell r="A2782" t="str">
            <v>IT000948</v>
          </cell>
          <cell r="B2782" t="str">
            <v>IT20051153/</v>
          </cell>
          <cell r="C2782" t="str">
            <v xml:space="preserve">Vaso sanitario, em pavimento terreo, parte de um conjunto de 2 ou mais vasos (exclusive o fornecimento do aparelho e valvula de descarga), compreendendo: 3m de tubo de PVC rigido de 1 1/2", com conexoes, inclusive efluente ate a caixa de inspecao, com 3m </v>
          </cell>
          <cell r="D2782" t="str">
            <v>un</v>
          </cell>
          <cell r="E2782">
            <v>141.49</v>
          </cell>
        </row>
        <row r="2783">
          <cell r="A2783" t="str">
            <v>IT000929</v>
          </cell>
          <cell r="B2783" t="str">
            <v>IT20051156/</v>
          </cell>
          <cell r="C2783" t="str">
            <v>Vaso sanitario em pavimento elevado parte de um conjunto de 2 ou mais vasos (exclusive o fornecimento dos aparelhos e valvulas de descarga), compreendendo: 3,5m de tubo de ferro galvanizado de 1 1/2", com conexoes, inclusive ligacao com 2m de tubo de ferr</v>
          </cell>
          <cell r="D2783" t="str">
            <v>un</v>
          </cell>
          <cell r="E2783">
            <v>534.69000000000005</v>
          </cell>
        </row>
        <row r="2784">
          <cell r="A2784" t="str">
            <v>IT000949</v>
          </cell>
          <cell r="B2784" t="str">
            <v>IT20051159/</v>
          </cell>
          <cell r="C2784" t="str">
            <v>Vaso sanitario em pavimento terreo, parte de um conjunto de 2 ou mais vasos, exclusive fornecimento do aparelho e caixa de descarga elevada, compreendendo: 2m de tubo de PVC rigido de 1/2", 1,20m de tubo de PVC rigido de 1 1/4", com conexoes, inclusive ef</v>
          </cell>
          <cell r="D2784" t="str">
            <v>un</v>
          </cell>
          <cell r="E2784">
            <v>95.72</v>
          </cell>
        </row>
        <row r="2785">
          <cell r="A2785" t="str">
            <v>IT000947</v>
          </cell>
          <cell r="B2785" t="str">
            <v>IT20051162/</v>
          </cell>
          <cell r="C2785" t="str">
            <v>Vaso sanitario, em pavimento elevado, parte de um conjunto de 2 ou mais vasos (exclusive fornecimento dos aparelhos e valvulas de descarga), compreendendo: 3m de tubo de PVC rigido de 1 1/2", com conexoes, inclusive ligacao com 2m de tubo de PVC rigido 10</v>
          </cell>
          <cell r="D2785" t="str">
            <v>un</v>
          </cell>
          <cell r="E2785">
            <v>158.79</v>
          </cell>
        </row>
        <row r="2786">
          <cell r="A2786" t="str">
            <v>IT009052</v>
          </cell>
          <cell r="B2786" t="str">
            <v>IT20100050/</v>
          </cell>
          <cell r="C2786" t="str">
            <v>Instalacao e assentamento de 1 chuveiro em bateria, exclusive fornecimento do aparelho e registro.</v>
          </cell>
          <cell r="D2786" t="str">
            <v>un</v>
          </cell>
          <cell r="E2786">
            <v>187.01</v>
          </cell>
        </row>
        <row r="2787">
          <cell r="A2787" t="str">
            <v>IT002243</v>
          </cell>
          <cell r="B2787" t="str">
            <v>IT25020050/</v>
          </cell>
          <cell r="C2787" t="str">
            <v>Corte em alvenaria de tijolo, para colocacao de caixa de (0,25x0,25x0,12)m, inclusive arremates de recomposicao.</v>
          </cell>
          <cell r="D2787" t="str">
            <v>un</v>
          </cell>
          <cell r="E2787">
            <v>3.39</v>
          </cell>
        </row>
        <row r="2788">
          <cell r="A2788" t="str">
            <v>IT002244</v>
          </cell>
          <cell r="B2788" t="str">
            <v>IT25020100/</v>
          </cell>
          <cell r="C2788" t="str">
            <v>Corte em alvenaria de tijolo, para colocacao de caixa de (0,35x0,45x0,15)m, inclusive arremates de recomposicao.</v>
          </cell>
          <cell r="D2788" t="str">
            <v>un</v>
          </cell>
          <cell r="E2788">
            <v>6.77</v>
          </cell>
        </row>
        <row r="2789">
          <cell r="A2789" t="str">
            <v>IT002245</v>
          </cell>
          <cell r="B2789" t="str">
            <v>IT25020150/</v>
          </cell>
          <cell r="C2789" t="str">
            <v>Corte em alvenaria de tijolo, para colocacao de caixa de (0,50x1x0,15)m, inclusive arremates de recomposicao.</v>
          </cell>
          <cell r="D2789" t="str">
            <v>un</v>
          </cell>
          <cell r="E2789">
            <v>13.53</v>
          </cell>
        </row>
        <row r="2790">
          <cell r="A2790" t="str">
            <v>IT002246</v>
          </cell>
          <cell r="B2790" t="str">
            <v>IT25020200/</v>
          </cell>
          <cell r="C2790" t="str">
            <v>Corte em alvenaria de tijolo, para colocacao de caixa de (1x1x0,15)m, inclusive arremates de recomposicao.</v>
          </cell>
          <cell r="D2790" t="str">
            <v>un</v>
          </cell>
          <cell r="E2790">
            <v>30.46</v>
          </cell>
        </row>
        <row r="2791">
          <cell r="A2791" t="str">
            <v>IT001053</v>
          </cell>
          <cell r="B2791" t="str">
            <v>IT25040050A</v>
          </cell>
          <cell r="C2791" t="str">
            <v>Eletroduto de PVC rigido, diametro de 1/2", inclusive conexoes e emendas, exclusive abertura e fechamento de rasgo.  Fornecimento e assentamento.</v>
          </cell>
          <cell r="D2791" t="str">
            <v>m</v>
          </cell>
          <cell r="E2791">
            <v>2.02</v>
          </cell>
        </row>
        <row r="2792">
          <cell r="A2792" t="str">
            <v>IT001054</v>
          </cell>
          <cell r="B2792" t="str">
            <v>IT25040053A</v>
          </cell>
          <cell r="C2792" t="str">
            <v>Eletroduto de PVC rigido, diametro de 3/4", inclusive conexoes e emendas, exclusive abertura e fechamento de rasgo.  Fornecimento e assentamento.</v>
          </cell>
          <cell r="D2792" t="str">
            <v>m</v>
          </cell>
          <cell r="E2792">
            <v>2.23</v>
          </cell>
        </row>
        <row r="2793">
          <cell r="A2793" t="str">
            <v>IT001055</v>
          </cell>
          <cell r="B2793" t="str">
            <v>IT25040056A</v>
          </cell>
          <cell r="C2793" t="str">
            <v>Eletroduto de PVC rigido, diametro de 1", inclusive conexoes e emendas, exclusive abertura e fechamento de rasgo.  Fornecimento e assentamento.</v>
          </cell>
          <cell r="D2793" t="str">
            <v>m</v>
          </cell>
          <cell r="E2793">
            <v>2.72</v>
          </cell>
        </row>
        <row r="2794">
          <cell r="A2794" t="str">
            <v>IT001056</v>
          </cell>
          <cell r="B2794" t="str">
            <v>IT25040059A</v>
          </cell>
          <cell r="C2794" t="str">
            <v>Eletroduto de PVC rigido, diametro de 1 1/4", inclusive conexoes e emendas, exclusive abertura e fechamento de rasgo.  Fornecimento e assentamento.</v>
          </cell>
          <cell r="D2794" t="str">
            <v>m</v>
          </cell>
          <cell r="E2794">
            <v>3.86</v>
          </cell>
        </row>
        <row r="2795">
          <cell r="A2795" t="str">
            <v>IT001057</v>
          </cell>
          <cell r="B2795" t="str">
            <v>IT25040062A</v>
          </cell>
          <cell r="C2795" t="str">
            <v>Eletroduto de PVC rigido, diametro de 1 1/2", inclusive conexoes e emendas, exclusive abertura e fechamento de rasgo.  Fornecimento e assentamento.</v>
          </cell>
          <cell r="D2795" t="str">
            <v>m</v>
          </cell>
          <cell r="E2795">
            <v>4.29</v>
          </cell>
        </row>
        <row r="2796">
          <cell r="A2796" t="str">
            <v>IT001058</v>
          </cell>
          <cell r="B2796" t="str">
            <v>IT25040065A</v>
          </cell>
          <cell r="C2796" t="str">
            <v>Eletroduto de PVC rigido, diametro de 2", inclusive conexoes e emendas, exclusive abertura e fechamento de rasgo.  Fornecimento e assentamento.</v>
          </cell>
          <cell r="D2796" t="str">
            <v>m</v>
          </cell>
          <cell r="E2796">
            <v>4.88</v>
          </cell>
        </row>
        <row r="2797">
          <cell r="A2797" t="str">
            <v>IT009779</v>
          </cell>
          <cell r="B2797" t="str">
            <v>IT25340382/</v>
          </cell>
          <cell r="C2797" t="str">
            <v>Cabo de cobre rigido com isolamento Sintenax, classe 0,6/1Kv, secao de 150mm2.  Fornecimento e colocacao.</v>
          </cell>
          <cell r="D2797" t="str">
            <v>m</v>
          </cell>
          <cell r="E2797">
            <v>46.75</v>
          </cell>
        </row>
        <row r="2798">
          <cell r="A2798" t="str">
            <v>IT009768</v>
          </cell>
          <cell r="B2798" t="str">
            <v>IT25340388/</v>
          </cell>
          <cell r="C2798" t="str">
            <v>Cabo de cobre rigido com isolamento Sintenax, classe 0,6/1Kv, secao de 240mm2.  Fornecimento e colocacao.</v>
          </cell>
          <cell r="D2798" t="str">
            <v>m</v>
          </cell>
          <cell r="E2798">
            <v>74</v>
          </cell>
        </row>
        <row r="2799">
          <cell r="A2799" t="str">
            <v>IT009773</v>
          </cell>
          <cell r="B2799" t="str">
            <v>IT25340397/</v>
          </cell>
          <cell r="C2799" t="str">
            <v>Cabo de cobre rigido com isolamento Sintenax, classe 0,6/1Kv, secao de 500mm2.  Fornecimento e colocacao.</v>
          </cell>
          <cell r="D2799" t="str">
            <v>m</v>
          </cell>
          <cell r="E2799">
            <v>108.23</v>
          </cell>
        </row>
        <row r="2800">
          <cell r="A2800" t="str">
            <v>IT008156</v>
          </cell>
          <cell r="B2800" t="str">
            <v>IT25360050/</v>
          </cell>
          <cell r="C2800" t="str">
            <v>Cabo de cobre isolado EPR, unipolar, 50mm2, 8,7/15Kv, referencia Epotrenax FX-3, Pirelli ou similar. Fornecimento e colocacao.</v>
          </cell>
          <cell r="D2800" t="str">
            <v>m</v>
          </cell>
          <cell r="E2800">
            <v>35.89</v>
          </cell>
        </row>
        <row r="2801">
          <cell r="A2801" t="str">
            <v>IT007872</v>
          </cell>
          <cell r="B2801" t="str">
            <v>IT25380059A</v>
          </cell>
          <cell r="C2801" t="str">
            <v>Cabo telefonico de cobre recozido estanhado, tipo CI, uso interno, 0,40mm2, 10 pares, para instalacoes internas primarias.  Fornecimento e colocacao.</v>
          </cell>
          <cell r="D2801" t="str">
            <v>m</v>
          </cell>
          <cell r="E2801">
            <v>1.81</v>
          </cell>
        </row>
        <row r="2802">
          <cell r="A2802" t="str">
            <v>IT007873</v>
          </cell>
          <cell r="B2802" t="str">
            <v>IT25380071A</v>
          </cell>
          <cell r="C2802" t="str">
            <v>Cabo telefonico de cobre recozido estanhado, tipo CI, uso interno, 0,40mm2, 20 pares, para instalacoes internas primarias.  Fornecimento e colocacao.</v>
          </cell>
          <cell r="D2802" t="str">
            <v>m</v>
          </cell>
          <cell r="E2802">
            <v>2.74</v>
          </cell>
        </row>
        <row r="2803">
          <cell r="A2803" t="str">
            <v>IT007869</v>
          </cell>
          <cell r="B2803" t="str">
            <v>IT25380100A</v>
          </cell>
          <cell r="C2803" t="str">
            <v>Cabo telefonico de cobre estanhado, tipo CCI, sem blindagem, 0,50mm2, 2 pares, para instalacoes internas secundarias.  Fornecimento e colocacao.</v>
          </cell>
          <cell r="D2803" t="str">
            <v>m</v>
          </cell>
          <cell r="E2803">
            <v>0.52</v>
          </cell>
        </row>
        <row r="2804">
          <cell r="A2804" t="str">
            <v>IT007870</v>
          </cell>
          <cell r="B2804" t="str">
            <v>IT25380103A</v>
          </cell>
          <cell r="C2804" t="str">
            <v>Cabo telefonico de cobre estanhado, tipo CCI, sem blindagem, 0,50mm2, 4 pares, para instalacoes internas secundarias.  Fornecimento e colocacao.</v>
          </cell>
          <cell r="D2804" t="str">
            <v>m</v>
          </cell>
          <cell r="E2804">
            <v>0.84</v>
          </cell>
        </row>
        <row r="2805">
          <cell r="A2805" t="str">
            <v>IT007871</v>
          </cell>
          <cell r="B2805" t="str">
            <v>IT25380166A</v>
          </cell>
          <cell r="C2805" t="str">
            <v>Cabo telefonico de cobre estanhado, tipo CCI, sem blindagem, 0,50mm2, 6 pares, para instalacoes internas secundarias.  Fornecimento e colocacao.</v>
          </cell>
          <cell r="D2805" t="str">
            <v>m</v>
          </cell>
          <cell r="E2805">
            <v>1.43</v>
          </cell>
        </row>
        <row r="2806">
          <cell r="A2806" t="str">
            <v>IT005355</v>
          </cell>
          <cell r="B2806" t="str">
            <v>IT25380300/</v>
          </cell>
          <cell r="C2806" t="str">
            <v>Fio telefonico tipo FE, bitola de 1mm2, para instalacoes areas.  Fornecimento e assentamento.</v>
          </cell>
          <cell r="D2806" t="str">
            <v>m</v>
          </cell>
          <cell r="E2806">
            <v>16.350000000000001</v>
          </cell>
        </row>
        <row r="2807">
          <cell r="A2807" t="str">
            <v>IT006399</v>
          </cell>
          <cell r="B2807" t="str">
            <v>IT25400062/</v>
          </cell>
          <cell r="C2807" t="str">
            <v>Cabo de cobre nu, secao de 6mm2.  Fornecimento e colocacao.</v>
          </cell>
          <cell r="D2807" t="str">
            <v>Kg</v>
          </cell>
          <cell r="E2807">
            <v>15.86</v>
          </cell>
        </row>
        <row r="2808">
          <cell r="A2808" t="str">
            <v>IT006401</v>
          </cell>
          <cell r="B2808" t="str">
            <v>IT25400068/</v>
          </cell>
          <cell r="C2808" t="str">
            <v>Cabo de cobre nu, secao de 16mm2.  Fornecimento e colocacao.</v>
          </cell>
          <cell r="D2808" t="str">
            <v>Kg</v>
          </cell>
          <cell r="E2808">
            <v>17.91</v>
          </cell>
        </row>
        <row r="2809">
          <cell r="A2809" t="str">
            <v>IT006403</v>
          </cell>
          <cell r="B2809" t="str">
            <v>IT25400074/</v>
          </cell>
          <cell r="C2809" t="str">
            <v>Cabo de cobre nu, secao de 35mm2.  Fornecimento e colocacao.</v>
          </cell>
          <cell r="D2809" t="str">
            <v>Kg</v>
          </cell>
          <cell r="E2809">
            <v>18.690000000000001</v>
          </cell>
        </row>
        <row r="2810">
          <cell r="A2810" t="str">
            <v>IT006405</v>
          </cell>
          <cell r="B2810" t="str">
            <v>IT25400077/</v>
          </cell>
          <cell r="C2810" t="str">
            <v>Cabo de cobre nu, secao de 50mm2.  Fornecimento e colocacao.</v>
          </cell>
          <cell r="D2810" t="str">
            <v>Kg</v>
          </cell>
          <cell r="E2810">
            <v>19.5</v>
          </cell>
        </row>
        <row r="2811">
          <cell r="A2811" t="str">
            <v>IT001014</v>
          </cell>
          <cell r="B2811" t="str">
            <v>IT25420053/</v>
          </cell>
          <cell r="C2811" t="str">
            <v>Fio de cobre rigido, com isolamento termoplastico, antichama, compreendendo: preparo, corte e enfiacao em eletrodutos, na bitola de 1mm2.  Fornecimento e colocacao.</v>
          </cell>
          <cell r="D2811" t="str">
            <v>m</v>
          </cell>
          <cell r="E2811">
            <v>0.6</v>
          </cell>
        </row>
        <row r="2812">
          <cell r="A2812" t="str">
            <v>IT001015</v>
          </cell>
          <cell r="B2812" t="str">
            <v>IT25420056/</v>
          </cell>
          <cell r="C2812" t="str">
            <v>Fio de cobre rigido, com isolamento termoplastico, antichama, compreendendo: preparo, corte e enfiacao em eletrodutos, na bitola de 1,5mm2.  Fornecimento e colocacao.</v>
          </cell>
          <cell r="D2812" t="str">
            <v>m</v>
          </cell>
          <cell r="E2812">
            <v>0.73</v>
          </cell>
        </row>
        <row r="2813">
          <cell r="A2813" t="str">
            <v>IT001016</v>
          </cell>
          <cell r="B2813" t="str">
            <v>IT25420059/</v>
          </cell>
          <cell r="C2813" t="str">
            <v>Fio de cobre rigido, com isolamento termoplastico, antichama, compreendendo: preparo, corte e enfiacao em eletrodutos, na bitola de 2,5mm2.  Fornecimento e colocacao.</v>
          </cell>
          <cell r="D2813" t="str">
            <v>m</v>
          </cell>
          <cell r="E2813">
            <v>1.01</v>
          </cell>
        </row>
        <row r="2814">
          <cell r="A2814" t="str">
            <v>IT003916</v>
          </cell>
          <cell r="B2814" t="str">
            <v>IT25420062/</v>
          </cell>
          <cell r="C2814" t="str">
            <v>Fio de cobre rigido, com isolamento termoplastico, antichama, compreendendo: preparo, corte e enfiacao em eletrodutos, na bitola de 4mm2.  Fornecimento e colocacao.</v>
          </cell>
          <cell r="D2814" t="str">
            <v>m</v>
          </cell>
          <cell r="E2814">
            <v>1.4</v>
          </cell>
        </row>
        <row r="2815">
          <cell r="A2815" t="str">
            <v>IT003917</v>
          </cell>
          <cell r="B2815" t="str">
            <v>IT25420065/</v>
          </cell>
          <cell r="C2815" t="str">
            <v>Fio de cobre rigido, com isolamento termoplastico, antichama, compreendendo: preparo, corte e enfiacao em eletrodutos, na bitola de 6mm2.  Fornecimento e colocacao.</v>
          </cell>
          <cell r="D2815" t="str">
            <v>m</v>
          </cell>
          <cell r="E2815">
            <v>2.0099999999999998</v>
          </cell>
        </row>
        <row r="2816">
          <cell r="A2816" t="str">
            <v>IT003918</v>
          </cell>
          <cell r="B2816" t="str">
            <v>IT25420068/</v>
          </cell>
          <cell r="C2816" t="str">
            <v>Fio de cobre rigido, com isolamento termoplastico, antichama, compreendendo: preparo, corte e enfiacao em eletrodutos, na bitola de 10mm2.  Fornecimento e colocacao.</v>
          </cell>
          <cell r="D2816" t="str">
            <v>m</v>
          </cell>
          <cell r="E2816">
            <v>3.36</v>
          </cell>
        </row>
        <row r="2817">
          <cell r="A2817" t="str">
            <v>IT004497</v>
          </cell>
          <cell r="B2817" t="str">
            <v>IT25420106/</v>
          </cell>
          <cell r="C2817" t="str">
            <v>Fio de cobre flexivel, paralelo, com isolamento termoplastico, 300V, na bitola de (2x1,5)mm2.  Fornecimento e colocacao.</v>
          </cell>
          <cell r="D2817" t="str">
            <v>m</v>
          </cell>
          <cell r="E2817">
            <v>1.29</v>
          </cell>
        </row>
        <row r="2818">
          <cell r="A2818" t="str">
            <v>IT005585</v>
          </cell>
          <cell r="B2818" t="str">
            <v>IT25420109/</v>
          </cell>
          <cell r="C2818" t="str">
            <v>Fio paralelo, com isolamento termoplastico, na bitola de (2x2,5)mm2.  Fornecimento e colocacao.</v>
          </cell>
          <cell r="D2818" t="str">
            <v>m</v>
          </cell>
          <cell r="E2818">
            <v>1.88</v>
          </cell>
        </row>
        <row r="2819">
          <cell r="A2819" t="str">
            <v>IT004652</v>
          </cell>
          <cell r="B2819" t="str">
            <v>IT25420112/</v>
          </cell>
          <cell r="C2819" t="str">
            <v>Fio de cobre rigido, paralelo, com isolamento termoplastico, 300V, na bitola de (2x4)mm2.  Fornecimento e colocacao.</v>
          </cell>
          <cell r="D2819" t="str">
            <v>m</v>
          </cell>
          <cell r="E2819">
            <v>2.4700000000000002</v>
          </cell>
        </row>
        <row r="2820">
          <cell r="A2820" t="str">
            <v>IT005659</v>
          </cell>
          <cell r="B2820" t="str">
            <v>IT25440053/</v>
          </cell>
          <cell r="C2820" t="str">
            <v>Fio de cobre nu, na bitola de 1mm2.  Fornecimento e colocacao.</v>
          </cell>
          <cell r="D2820" t="str">
            <v>m</v>
          </cell>
          <cell r="E2820">
            <v>0.53</v>
          </cell>
        </row>
        <row r="2821">
          <cell r="A2821" t="str">
            <v>IT005660</v>
          </cell>
          <cell r="B2821" t="str">
            <v>IT25440056/</v>
          </cell>
          <cell r="C2821" t="str">
            <v>Fio de cobre nu, na bitola de 1,5mm2.  Fornecimento e colocacao.</v>
          </cell>
          <cell r="D2821" t="str">
            <v>m</v>
          </cell>
          <cell r="E2821">
            <v>0.73</v>
          </cell>
        </row>
        <row r="2822">
          <cell r="A2822" t="str">
            <v>IT005661</v>
          </cell>
          <cell r="B2822" t="str">
            <v>IT25440059/</v>
          </cell>
          <cell r="C2822" t="str">
            <v>Fio de cobre nu, na bitola de 2,5mm2.  Fornecimento e colocacao.</v>
          </cell>
          <cell r="D2822" t="str">
            <v>m</v>
          </cell>
          <cell r="E2822">
            <v>1.02</v>
          </cell>
        </row>
        <row r="2823">
          <cell r="A2823" t="str">
            <v>IT005662</v>
          </cell>
          <cell r="B2823" t="str">
            <v>IT25440062/</v>
          </cell>
          <cell r="C2823" t="str">
            <v>Fio de cobre nu, na bitola de 4mm2.  Fornecimento e colocacao.</v>
          </cell>
          <cell r="D2823" t="str">
            <v>m</v>
          </cell>
          <cell r="E2823">
            <v>1.41</v>
          </cell>
        </row>
        <row r="2824">
          <cell r="A2824" t="str">
            <v>IT005663</v>
          </cell>
          <cell r="B2824" t="str">
            <v>IT25440065/</v>
          </cell>
          <cell r="C2824" t="str">
            <v>Fio de cobre nu, na bitola de 6mm2.  Fornecimento e colocacao.</v>
          </cell>
          <cell r="D2824" t="str">
            <v>m</v>
          </cell>
          <cell r="E2824">
            <v>1.78</v>
          </cell>
        </row>
        <row r="2825">
          <cell r="A2825" t="str">
            <v>IT005664</v>
          </cell>
          <cell r="B2825" t="str">
            <v>IT25440068/</v>
          </cell>
          <cell r="C2825" t="str">
            <v>Fio de cobre nu, na bitola de 10mm2.  Fornecimento e colocacao.</v>
          </cell>
          <cell r="D2825" t="str">
            <v>m</v>
          </cell>
          <cell r="E2825">
            <v>3.36</v>
          </cell>
        </row>
        <row r="2826">
          <cell r="A2826" t="str">
            <v>IT005665</v>
          </cell>
          <cell r="B2826" t="str">
            <v>IT25440071/</v>
          </cell>
          <cell r="C2826" t="str">
            <v>Fio de cobre nu, na bitola de 16mm2.  Fornecimento e colocacao.</v>
          </cell>
          <cell r="D2826" t="str">
            <v>m</v>
          </cell>
          <cell r="E2826">
            <v>5.1100000000000003</v>
          </cell>
        </row>
        <row r="2827">
          <cell r="A2827" t="str">
            <v>IT005666</v>
          </cell>
          <cell r="B2827" t="str">
            <v>IT25440074/</v>
          </cell>
          <cell r="C2827" t="str">
            <v>Cabo de cobre nu, na bitola de 25mm2.  Fornecimento e colocacao.</v>
          </cell>
          <cell r="D2827" t="str">
            <v>m</v>
          </cell>
          <cell r="E2827" t="e">
            <v>#N/A</v>
          </cell>
        </row>
        <row r="2828">
          <cell r="A2828" t="str">
            <v>IT005596</v>
          </cell>
          <cell r="B2828" t="str">
            <v>IT25460050/</v>
          </cell>
          <cell r="C2828" t="str">
            <v>Caixa estampada de 2"x4", inclusive buchas e arruelas.  Fornecimento e colocacao.</v>
          </cell>
          <cell r="D2828" t="str">
            <v>un</v>
          </cell>
          <cell r="E2828">
            <v>3.96</v>
          </cell>
        </row>
        <row r="2829">
          <cell r="A2829" t="str">
            <v>IT005597</v>
          </cell>
          <cell r="B2829" t="str">
            <v>IT25460053/</v>
          </cell>
          <cell r="C2829" t="str">
            <v>Caixa estampada de 3"x3", inclusive buchas e arruelas.  Fornecimento e colocacao.</v>
          </cell>
          <cell r="D2829" t="str">
            <v>un</v>
          </cell>
          <cell r="E2829">
            <v>3.95</v>
          </cell>
        </row>
        <row r="2830">
          <cell r="A2830" t="str">
            <v>IT005598</v>
          </cell>
          <cell r="B2830" t="str">
            <v>IT25460056/</v>
          </cell>
          <cell r="C2830" t="str">
            <v>Caixa estampada de 4"x4", inclusive buchas e arruelas.  Fornecimento e colocacao.</v>
          </cell>
          <cell r="D2830" t="str">
            <v>un</v>
          </cell>
          <cell r="E2830">
            <v>4.29</v>
          </cell>
        </row>
        <row r="2831">
          <cell r="A2831" t="str">
            <v>IT006439</v>
          </cell>
          <cell r="B2831" t="str">
            <v>IT25460100/</v>
          </cell>
          <cell r="C2831" t="str">
            <v>Caixa de passagem em aco estampado, de 4"x2", exclusive abertura e fechamento do rasgo.  Fornecimento e assentamento.</v>
          </cell>
          <cell r="D2831" t="str">
            <v>un</v>
          </cell>
          <cell r="E2831">
            <v>2.44</v>
          </cell>
        </row>
        <row r="2832">
          <cell r="A2832" t="str">
            <v>IT006441</v>
          </cell>
          <cell r="B2832" t="str">
            <v>IT25460103/</v>
          </cell>
          <cell r="C2832" t="str">
            <v>Caixa de passagem em aco estampado, de 4"x4", exclusive abertura e fechamento do rasgo.  Fornecimento e assentamento.</v>
          </cell>
          <cell r="D2832" t="str">
            <v>un</v>
          </cell>
          <cell r="E2832">
            <v>3.77</v>
          </cell>
        </row>
        <row r="2833">
          <cell r="A2833" t="str">
            <v>IT005233</v>
          </cell>
          <cell r="B2833" t="str">
            <v>IT25460106/</v>
          </cell>
          <cell r="C2833" t="str">
            <v>Caixa de passagem em chapa com tampa aparafusada de (20x20x10)cm.  Fornecimento e assentamento.</v>
          </cell>
          <cell r="D2833" t="str">
            <v>un</v>
          </cell>
          <cell r="E2833">
            <v>22.56</v>
          </cell>
        </row>
        <row r="2834">
          <cell r="A2834" t="str">
            <v>IT006572</v>
          </cell>
          <cell r="B2834" t="str">
            <v>IT25460109/</v>
          </cell>
          <cell r="C2834" t="str">
            <v>Caixa de passagem para telefone, conforme especificacao da Telebras, nas dimensoes (20x20x12)cm.  Fornecimento e assentamento.</v>
          </cell>
          <cell r="D2834" t="str">
            <v>un</v>
          </cell>
          <cell r="E2834">
            <v>18.32</v>
          </cell>
        </row>
        <row r="2835">
          <cell r="A2835" t="str">
            <v>IT006575</v>
          </cell>
          <cell r="B2835" t="str">
            <v>IT25460112/</v>
          </cell>
          <cell r="C2835" t="str">
            <v>Caixa de passagem para telefone, conforme especificacao da Telebras, nas dimensoes (40x40x12)cm.  Fornecimento e assentamento.</v>
          </cell>
          <cell r="D2835" t="str">
            <v>un</v>
          </cell>
          <cell r="E2835">
            <v>38.85</v>
          </cell>
        </row>
        <row r="2836">
          <cell r="A2836" t="str">
            <v>IT006574</v>
          </cell>
          <cell r="B2836" t="str">
            <v>IT25460115/</v>
          </cell>
          <cell r="C2836" t="str">
            <v>Caixa de passagem para telefone, conforme especificacao da Telebras, nas dimensoes (60x60x12)cm.  Fornecimento e assentamento.</v>
          </cell>
          <cell r="D2836" t="str">
            <v>un</v>
          </cell>
          <cell r="E2836">
            <v>69.69</v>
          </cell>
        </row>
        <row r="2837">
          <cell r="A2837" t="str">
            <v>IT006556</v>
          </cell>
          <cell r="B2837" t="str">
            <v>IT25460118/</v>
          </cell>
          <cell r="C2837" t="str">
            <v>Caixa de passagem para telefone, conforme especificacao da Telebras, nas dimensoes (80x80x12)cm.  Fornecimento e assentamento.</v>
          </cell>
          <cell r="D2837" t="str">
            <v>un</v>
          </cell>
          <cell r="E2837">
            <v>101.45</v>
          </cell>
        </row>
        <row r="2838">
          <cell r="A2838" t="str">
            <v>IT006573</v>
          </cell>
          <cell r="B2838" t="str">
            <v>IT25460121/</v>
          </cell>
          <cell r="C2838" t="str">
            <v>Caixa de passagem para telefone, conforme especificacao da Telebras, nas dimensoes (120x120x12)cm.  Fornecimento e assentamento.</v>
          </cell>
          <cell r="D2838" t="str">
            <v>un</v>
          </cell>
          <cell r="E2838">
            <v>214.7</v>
          </cell>
        </row>
        <row r="2839">
          <cell r="A2839" t="str">
            <v>IT006555</v>
          </cell>
          <cell r="B2839" t="str">
            <v>IT25460124/</v>
          </cell>
          <cell r="C2839" t="str">
            <v>Caixa de passagem para telefone, conforme especificacao da Telebras, nas dimensoes (150x150x12)cm.  Fornecimento e assentamento.</v>
          </cell>
          <cell r="D2839" t="str">
            <v>un</v>
          </cell>
          <cell r="E2839">
            <v>443.14</v>
          </cell>
        </row>
        <row r="2840">
          <cell r="A2840" t="str">
            <v>IT009784</v>
          </cell>
          <cell r="B2840" t="str">
            <v>IT25460150/</v>
          </cell>
          <cell r="C2840" t="str">
            <v>Caixa de passagem em alvenaria, dimensoes de (60x60x60)cm, com tampao de ferro.  Construcao.</v>
          </cell>
          <cell r="D2840" t="str">
            <v>un</v>
          </cell>
          <cell r="E2840">
            <v>137.77000000000001</v>
          </cell>
        </row>
        <row r="2841">
          <cell r="A2841" t="str">
            <v>IT009780</v>
          </cell>
          <cell r="B2841" t="str">
            <v>IT25460153/</v>
          </cell>
          <cell r="C2841" t="str">
            <v>Caixa de passagem em alvenaria, dimensoes de (80x80x80)cm, com tampao de ferro. Construcao.</v>
          </cell>
          <cell r="D2841" t="str">
            <v>un</v>
          </cell>
          <cell r="E2841">
            <v>152.36000000000001</v>
          </cell>
        </row>
        <row r="2842">
          <cell r="A2842" t="str">
            <v>IT005898</v>
          </cell>
          <cell r="B2842" t="str">
            <v>IT25460200/</v>
          </cell>
          <cell r="C2842" t="str">
            <v>Reparo em caixa de passagem de energia eletrica de alvenaria de (60x60)cm, com troca de tampa de concreto, com espessuras de 6cm.</v>
          </cell>
          <cell r="D2842" t="str">
            <v>m2</v>
          </cell>
          <cell r="E2842">
            <v>48.06</v>
          </cell>
        </row>
        <row r="2843">
          <cell r="A2843" t="str">
            <v>IT007980</v>
          </cell>
          <cell r="B2843" t="str">
            <v>IT25460400A</v>
          </cell>
          <cell r="C2843" t="str">
            <v>Fornecimento e colocacao de caixa de ligacao de aluminio silicio, tipo Condulets ou similar, no formato B com diametro de 1".</v>
          </cell>
          <cell r="D2843" t="str">
            <v>un</v>
          </cell>
          <cell r="E2843">
            <v>8.74</v>
          </cell>
        </row>
        <row r="2844">
          <cell r="A2844" t="str">
            <v>IT007981</v>
          </cell>
          <cell r="B2844" t="str">
            <v>IT25460403A</v>
          </cell>
          <cell r="C2844" t="str">
            <v>Fornecimento e colocacao de caixa de ligacao de aluminio silicio, tipo Condulets ou similar, no formato C com diametro de 1".</v>
          </cell>
          <cell r="D2844" t="str">
            <v>un</v>
          </cell>
          <cell r="E2844">
            <v>8.5399999999999991</v>
          </cell>
        </row>
        <row r="2845">
          <cell r="A2845" t="str">
            <v>IT007982</v>
          </cell>
          <cell r="B2845" t="str">
            <v>IT25460406A</v>
          </cell>
          <cell r="C2845" t="str">
            <v>Fornecimento e colocacao de caixa de ligacao de aluminio silicio, tipo Condulets ou similar, no formato E com diametro de 1".</v>
          </cell>
          <cell r="D2845" t="str">
            <v>un</v>
          </cell>
          <cell r="E2845">
            <v>8.6300000000000008</v>
          </cell>
        </row>
        <row r="2846">
          <cell r="A2846" t="str">
            <v>IT007974</v>
          </cell>
          <cell r="B2846" t="str">
            <v>IT25460409A</v>
          </cell>
          <cell r="C2846" t="str">
            <v>Fornecimento e colocacao de caixa de ligacao de aluminio silicio, tipo Condulets ou similar, no formato LB com diametro de 1".</v>
          </cell>
          <cell r="D2846" t="str">
            <v>un</v>
          </cell>
          <cell r="E2846">
            <v>9.75</v>
          </cell>
        </row>
        <row r="2847">
          <cell r="A2847" t="str">
            <v>IT007976</v>
          </cell>
          <cell r="B2847" t="str">
            <v>IT25460412A</v>
          </cell>
          <cell r="C2847" t="str">
            <v>Fornecimento e colocacao de caixa de ligacao de aluminio silicio, tipo Condulets ou similar, no formato LL com diametro de 1".</v>
          </cell>
          <cell r="D2847" t="str">
            <v>un</v>
          </cell>
          <cell r="E2847">
            <v>8.83</v>
          </cell>
        </row>
        <row r="2848">
          <cell r="A2848" t="str">
            <v>IT007978</v>
          </cell>
          <cell r="B2848" t="str">
            <v>IT25460415A</v>
          </cell>
          <cell r="C2848" t="str">
            <v>Fornecimento e colocacao de caixa de ligacao de aluminio silicio, tipo Condulets ou similar, no formato T com diametro de 1".</v>
          </cell>
          <cell r="D2848" t="str">
            <v>un</v>
          </cell>
          <cell r="E2848">
            <v>10.99</v>
          </cell>
        </row>
        <row r="2849">
          <cell r="A2849" t="str">
            <v>IT007977</v>
          </cell>
          <cell r="B2849" t="str">
            <v>IT25460418A</v>
          </cell>
          <cell r="C2849" t="str">
            <v>Fornecimento e colocacao de caixa de ligacao de aluminio silicio, tipo Condulets ou similar, no formato X com diametro de 1".</v>
          </cell>
          <cell r="D2849" t="str">
            <v>un</v>
          </cell>
          <cell r="E2849">
            <v>12.38</v>
          </cell>
        </row>
        <row r="2850">
          <cell r="A2850" t="str">
            <v>IT000966</v>
          </cell>
          <cell r="B2850" t="str">
            <v>IT25480050/</v>
          </cell>
          <cell r="C2850" t="str">
            <v>Quadro de distribuicao de energia para disjuntores termo-magneticos unipolares, de embutir, com porta e barramento neutro, para instalacao de ate 3 disjuntores, sem dispositivo para chave geral.  Fornecimento e colocacao.</v>
          </cell>
          <cell r="D2850" t="str">
            <v>un</v>
          </cell>
          <cell r="E2850">
            <v>32.909999999999997</v>
          </cell>
        </row>
        <row r="2851">
          <cell r="A2851" t="str">
            <v>IT005237</v>
          </cell>
          <cell r="B2851" t="str">
            <v>IT25480100/</v>
          </cell>
          <cell r="C2851" t="str">
            <v>Centro de distribuicao da Dutoplast ou similar, modelo externo, com previsao para instalacao de 6 disjuntores.  Fornecimento e colocacao.</v>
          </cell>
          <cell r="D2851" t="str">
            <v>un</v>
          </cell>
          <cell r="E2851">
            <v>44.81</v>
          </cell>
        </row>
        <row r="2852">
          <cell r="A2852" t="str">
            <v>IT009222</v>
          </cell>
          <cell r="B2852" t="str">
            <v>IT25480106/</v>
          </cell>
          <cell r="C2852" t="str">
            <v>Quadro de distribuicao de energia para disjuntores termo-magneticos unipolares, de embutir, com porta, para instalacao de ate 6 disjuntores, sem dispositivo para chave geral.  Fornecimento e colocacao.</v>
          </cell>
          <cell r="D2852" t="str">
            <v>un</v>
          </cell>
          <cell r="E2852">
            <v>30.59</v>
          </cell>
        </row>
        <row r="2853">
          <cell r="A2853" t="str">
            <v>IT003816</v>
          </cell>
          <cell r="B2853" t="str">
            <v>IT25480150/</v>
          </cell>
          <cell r="C2853" t="str">
            <v>Quadro de distribuicao de energia, para disjuntores termo-magneticos unipolares, de embutir, com porta e barramento neutro, para instalacao de ate 12 disjuntores, sem dispositivo para chave geral.  Fornecimento e colocacao.</v>
          </cell>
          <cell r="D2853" t="str">
            <v>un</v>
          </cell>
          <cell r="E2853">
            <v>110.44</v>
          </cell>
        </row>
        <row r="2854">
          <cell r="A2854" t="str">
            <v>IT005293</v>
          </cell>
          <cell r="B2854" t="str">
            <v>IT25480156/</v>
          </cell>
          <cell r="C2854" t="str">
            <v>Quadro de distribuicao de energia, trifasico, para 12 circuitos.  Fornecimento e colocacao.</v>
          </cell>
          <cell r="D2854" t="str">
            <v>un</v>
          </cell>
          <cell r="E2854">
            <v>226.2</v>
          </cell>
        </row>
        <row r="2855">
          <cell r="A2855" t="str">
            <v>IT003817</v>
          </cell>
          <cell r="B2855" t="str">
            <v>IT25480200/</v>
          </cell>
          <cell r="C2855" t="str">
            <v>Quadro de distribuicao de energia, para disjuntores termo-magneticos unipolares, de embutir, com porta e barramento neutro e trifasicos, para instalacao de ate 18 disjuntores, com dispositivo para chave geral.  Fornecimento e colocacao.</v>
          </cell>
          <cell r="D2855" t="str">
            <v>un</v>
          </cell>
          <cell r="E2855">
            <v>168.28</v>
          </cell>
        </row>
        <row r="2856">
          <cell r="A2856" t="str">
            <v>IT003818</v>
          </cell>
          <cell r="B2856" t="str">
            <v>IT25480250/</v>
          </cell>
          <cell r="C2856" t="str">
            <v>Quadro de distribuicao de energia para disjuntores termo-magneticos unipolares, de embutir, com porta e barramento neutro e trifasico, para instalacao de ate 24 disjuntores, com dispositivo para chave geral.  Fornecimento e colocacao.</v>
          </cell>
          <cell r="D2856" t="str">
            <v>un</v>
          </cell>
          <cell r="E2856">
            <v>190.2</v>
          </cell>
        </row>
        <row r="2857">
          <cell r="A2857" t="str">
            <v>IT003819</v>
          </cell>
          <cell r="B2857" t="str">
            <v>IT25480300/</v>
          </cell>
          <cell r="C2857" t="str">
            <v>Quadro de distribuicao de energia para disjuntores termo-magneticos unipolares, de embutir, com porta e barramento neutro e trifasico, para instalacao de ate 32 disjuntores, com dispositivo para chave geral.  Fornecimento e colocacao.</v>
          </cell>
          <cell r="D2857" t="str">
            <v>un</v>
          </cell>
          <cell r="E2857">
            <v>222.83</v>
          </cell>
        </row>
        <row r="2858">
          <cell r="A2858" t="str">
            <v>IT009598</v>
          </cell>
          <cell r="B2858" t="str">
            <v>IT25990100/</v>
          </cell>
          <cell r="C2858" t="str">
            <v>Base de ferro retangular, para caixa subterranea, modelo QC-43, padrao Telerj.  Fornecimento.</v>
          </cell>
          <cell r="D2858" t="str">
            <v>un</v>
          </cell>
          <cell r="E2858">
            <v>117.72</v>
          </cell>
        </row>
        <row r="2859">
          <cell r="A2859" t="str">
            <v>IT009597</v>
          </cell>
          <cell r="B2859" t="str">
            <v>IT25990103/</v>
          </cell>
          <cell r="C2859" t="str">
            <v>Tampa de ferro retangular, medindo (1,07x0,52)m, para caixa subterranea, modelo QC-43, padrao Telerj.  Fornecimento.</v>
          </cell>
          <cell r="D2859" t="str">
            <v>un</v>
          </cell>
          <cell r="E2859">
            <v>264.05</v>
          </cell>
        </row>
        <row r="2860">
          <cell r="A2860" t="str">
            <v>IT001012</v>
          </cell>
          <cell r="B2860" t="str">
            <v>IT25990150/</v>
          </cell>
          <cell r="C2860" t="str">
            <v>Botao de comando Rafix Siemens, modelo K3 - 01, ou similar.  Fornecimento e colocacao.</v>
          </cell>
          <cell r="D2860" t="str">
            <v>un</v>
          </cell>
          <cell r="E2860">
            <v>49.82</v>
          </cell>
        </row>
        <row r="2861">
          <cell r="A2861" t="str">
            <v>IT006182</v>
          </cell>
          <cell r="B2861" t="str">
            <v>IT25990200/</v>
          </cell>
          <cell r="C2861" t="str">
            <v>Fornecimento e instalacao de mufla sub aquatica modelo F-70 com 4 prensas para cabos de 2,5mm2.</v>
          </cell>
          <cell r="D2861" t="str">
            <v>un</v>
          </cell>
          <cell r="E2861">
            <v>60.97</v>
          </cell>
        </row>
        <row r="2862">
          <cell r="A2862" t="str">
            <v>IT009566</v>
          </cell>
          <cell r="B2862" t="str">
            <v>IT25990250/</v>
          </cell>
          <cell r="C2862" t="str">
            <v>Instalacao de cabo em eletroduto com diametro de 1" ate 3", completa, exclusive fornecimento do eletroduto.</v>
          </cell>
          <cell r="D2862" t="str">
            <v>m</v>
          </cell>
          <cell r="E2862">
            <v>17.23</v>
          </cell>
        </row>
        <row r="2863">
          <cell r="A2863" t="str">
            <v>IT009785</v>
          </cell>
          <cell r="B2863" t="str">
            <v>IT25990300/</v>
          </cell>
          <cell r="C2863" t="str">
            <v>Kit emenda para cabos classe 0,6/1,0Kv.  Fornecimento e instalacao.</v>
          </cell>
          <cell r="D2863" t="str">
            <v>un</v>
          </cell>
          <cell r="E2863">
            <v>33.090000000000003</v>
          </cell>
        </row>
        <row r="2864">
          <cell r="A2864" t="str">
            <v>IT000990</v>
          </cell>
          <cell r="B2864" t="str">
            <v>IT25990400/</v>
          </cell>
          <cell r="C2864" t="str">
            <v>Temporizador  LA2-D22 para bomba de 30CV.  Fornecimento e colocacao.</v>
          </cell>
          <cell r="D2864" t="str">
            <v>un</v>
          </cell>
          <cell r="E2864">
            <v>153.9</v>
          </cell>
        </row>
        <row r="2865">
          <cell r="A2865" t="str">
            <v>IT000991</v>
          </cell>
          <cell r="B2865" t="str">
            <v>IT25990450/</v>
          </cell>
          <cell r="C2865" t="str">
            <v>Timer Switch com acionamento liga/desliga ate 7 opcoes de horario por 24 horas, operando em 120V ou 220V.  Fornecimento e colocacao.</v>
          </cell>
          <cell r="D2865" t="str">
            <v>un</v>
          </cell>
          <cell r="E2865">
            <v>124.74</v>
          </cell>
        </row>
        <row r="2866">
          <cell r="A2866" t="str">
            <v>IT000993</v>
          </cell>
          <cell r="B2866" t="str">
            <v>IT25990500/</v>
          </cell>
          <cell r="C2866" t="str">
            <v>Voltimetro (96x96)mm com escala de 0A a 250V.  Fornecimento e colocacao.</v>
          </cell>
          <cell r="D2866" t="str">
            <v>un</v>
          </cell>
          <cell r="E2866">
            <v>99.23</v>
          </cell>
        </row>
        <row r="2867">
          <cell r="A2867" t="str">
            <v>IT004624</v>
          </cell>
          <cell r="B2867" t="str">
            <v>IT30050050/</v>
          </cell>
          <cell r="C2867" t="str">
            <v>Arandela completa com receptaculo para lampada incandescente de referencia 1670 da Lorenzetti ou similar.  Fornecimento e colocacao.</v>
          </cell>
          <cell r="D2867" t="str">
            <v>un</v>
          </cell>
          <cell r="E2867">
            <v>22.3</v>
          </cell>
        </row>
        <row r="2868">
          <cell r="A2868" t="str">
            <v>IT006951</v>
          </cell>
          <cell r="B2868" t="str">
            <v>IT30050100/</v>
          </cell>
          <cell r="C2868" t="str">
            <v>Arandela em aluminio fundido com grade de protecao e vidro temperado para lampada incandescente de 100W, tipo RPI 3017 G da Raphael Paci ou similar.  Fornecimento e colocacao.</v>
          </cell>
          <cell r="D2868" t="str">
            <v>un</v>
          </cell>
          <cell r="E2868">
            <v>53.45</v>
          </cell>
        </row>
        <row r="2869">
          <cell r="A2869" t="str">
            <v>IT006952</v>
          </cell>
          <cell r="B2869" t="str">
            <v>IT30050150/</v>
          </cell>
          <cell r="C2869" t="str">
            <v>Arandela de parede para lampada incandescente ate 100W tipo A-005 da Lumini ou similar.  Fornecimento e colocacao.</v>
          </cell>
          <cell r="D2869" t="str">
            <v>un</v>
          </cell>
          <cell r="E2869">
            <v>94.44</v>
          </cell>
        </row>
        <row r="2870">
          <cell r="A2870" t="str">
            <v>IT007189</v>
          </cell>
          <cell r="B2870" t="str">
            <v>IT30050200/</v>
          </cell>
          <cell r="C2870" t="str">
            <v>Arandela oval em aluminio fundido com grade de protecao e vidro temperado para lampada incandescente de 60W tipo RPI-3016/P da Raphael Paci ou similar.  Fornecimento e colocacao.</v>
          </cell>
          <cell r="D2870" t="str">
            <v>un</v>
          </cell>
          <cell r="E2870">
            <v>23.58</v>
          </cell>
        </row>
        <row r="2871">
          <cell r="A2871" t="str">
            <v>IT007190</v>
          </cell>
          <cell r="B2871" t="str">
            <v>IT30050203/</v>
          </cell>
          <cell r="C2871" t="str">
            <v>Arandela oval em aluminio fundido com grade de protecao e vidro temperado para lampada incandescente de 60W tipo RPI-3017/P da Raphael Paci ou similar.  Fornecimento e colocacao.</v>
          </cell>
          <cell r="D2871" t="str">
            <v>un</v>
          </cell>
          <cell r="E2871">
            <v>53.22</v>
          </cell>
        </row>
        <row r="2872">
          <cell r="A2872" t="str">
            <v>IT006955</v>
          </cell>
          <cell r="B2872" t="str">
            <v>IT30050250/</v>
          </cell>
          <cell r="C2872" t="str">
            <v>Arandela oval em aluminio fundido com grade de protecao e vidro temperado para lampada incandescente de 100W tipo RPI-3017/P da Raphael Paci ou similar.  Fornecimento e colocacao.</v>
          </cell>
          <cell r="D2872" t="str">
            <v>un</v>
          </cell>
          <cell r="E2872">
            <v>53.45</v>
          </cell>
        </row>
        <row r="2873">
          <cell r="A2873" t="str">
            <v>IT007188</v>
          </cell>
          <cell r="B2873" t="str">
            <v>IT30050253/</v>
          </cell>
          <cell r="C2873" t="str">
            <v>Arandela oval em aluminio fundido com grade de protecao e vidro temperado para lampada incandescente de 100W tipo RPI-3016/G da Raphael Paci ou similar.  Fornecimento e colocacao.</v>
          </cell>
          <cell r="D2873" t="str">
            <v>un</v>
          </cell>
          <cell r="E2873">
            <v>33.049999999999997</v>
          </cell>
        </row>
        <row r="2874">
          <cell r="A2874" t="str">
            <v>IT004638</v>
          </cell>
          <cell r="B2874" t="str">
            <v>IT30050300/</v>
          </cell>
          <cell r="C2874" t="str">
            <v>Globo esferico, plafonier repuxado de aluminio com difusor em base de vidro de 4"x6".  Fornecimento e colocacao.</v>
          </cell>
          <cell r="D2874" t="str">
            <v>un</v>
          </cell>
          <cell r="E2874">
            <v>10.25</v>
          </cell>
        </row>
        <row r="2875">
          <cell r="A2875" t="str">
            <v>IT007088</v>
          </cell>
          <cell r="B2875" t="str">
            <v>IT30050312/</v>
          </cell>
          <cell r="C2875" t="str">
            <v>Globo de vidro fosco, plafonier tipo drops para lampada incandescente de 100W tipo   C-2019M da Projeto ou similar.  Fornecimento e colocacao.</v>
          </cell>
          <cell r="D2875" t="str">
            <v>un</v>
          </cell>
          <cell r="E2875">
            <v>24.28</v>
          </cell>
        </row>
        <row r="2876">
          <cell r="A2876" t="str">
            <v>IT018067</v>
          </cell>
          <cell r="B2876" t="str">
            <v>IT30050400/</v>
          </cell>
          <cell r="C2876" t="e">
            <v>#N/A</v>
          </cell>
          <cell r="D2876" t="e">
            <v>#N/A</v>
          </cell>
          <cell r="E2876">
            <v>215.02</v>
          </cell>
        </row>
        <row r="2877">
          <cell r="A2877" t="str">
            <v>IT018068</v>
          </cell>
          <cell r="B2877" t="str">
            <v>IT30050501/</v>
          </cell>
          <cell r="C2877" t="e">
            <v>#N/A</v>
          </cell>
          <cell r="D2877" t="e">
            <v>#N/A</v>
          </cell>
          <cell r="E2877">
            <v>201.48</v>
          </cell>
        </row>
        <row r="2878">
          <cell r="A2878" t="str">
            <v>IT005487</v>
          </cell>
          <cell r="B2878" t="str">
            <v>IT30050550/</v>
          </cell>
          <cell r="C2878" t="str">
            <v>Plafonier repuxado de aluminio, com receptaculo de louca.  Fornecimento e colocacao.</v>
          </cell>
          <cell r="D2878" t="str">
            <v>un</v>
          </cell>
          <cell r="E2878">
            <v>26.02</v>
          </cell>
        </row>
        <row r="2879">
          <cell r="A2879" t="str">
            <v>IT006048</v>
          </cell>
          <cell r="B2879" t="str">
            <v>IT30050600/</v>
          </cell>
          <cell r="C2879" t="str">
            <v>Receptaculo de louca para lampada.  Fornecimento e colocacao.</v>
          </cell>
          <cell r="D2879" t="str">
            <v>un</v>
          </cell>
          <cell r="E2879">
            <v>2.0099999999999998</v>
          </cell>
        </row>
        <row r="2880">
          <cell r="A2880" t="str">
            <v>IT005469</v>
          </cell>
          <cell r="B2880" t="str">
            <v>IT30050650/</v>
          </cell>
          <cell r="C2880" t="str">
            <v>Spot embutido para lampada de 60W.  Fornecimento.</v>
          </cell>
          <cell r="D2880" t="str">
            <v>un</v>
          </cell>
          <cell r="E2880">
            <v>11.9</v>
          </cell>
        </row>
        <row r="2881">
          <cell r="A2881" t="str">
            <v>IT009260</v>
          </cell>
          <cell r="B2881" t="str">
            <v>IT30100050/</v>
          </cell>
          <cell r="C2881" t="str">
            <v>Luminaria de embutir para iluminacao comercial ou residencial de interiores, para 1 lampada com porta-lampada E-27, equipada com 1 lampada fluorescente compacta PLE 23W em 220V com reator incorporado.  Fornecimento e instalacao.</v>
          </cell>
          <cell r="D2881" t="str">
            <v>un</v>
          </cell>
          <cell r="E2881">
            <v>51.99</v>
          </cell>
        </row>
        <row r="2882">
          <cell r="A2882" t="str">
            <v>IT009262</v>
          </cell>
          <cell r="B2882" t="str">
            <v>IT30100100/</v>
          </cell>
          <cell r="C2882" t="str">
            <v>Luminaria de embutir para iluminacao comercial de interiores, para 2 lampadas fluorescentes possuindo aletas anti-ofuscantes, equipada com lampadas de 32W e reator eletronico em 220V.  Fornecimento e instalacao.</v>
          </cell>
          <cell r="D2882" t="str">
            <v>un</v>
          </cell>
          <cell r="E2882">
            <v>244.77</v>
          </cell>
        </row>
        <row r="2883">
          <cell r="A2883" t="str">
            <v>IT009527</v>
          </cell>
          <cell r="B2883" t="str">
            <v>IT30100150/</v>
          </cell>
          <cell r="C2883" t="str">
            <v>Luminaria de embutir, modelo C-2169, fabricacao Lustres Projeto ou similar, equipada com 1 lampada dicroica de 50W e transformador para 12V.  Fornecimento.</v>
          </cell>
          <cell r="D2883" t="str">
            <v>un</v>
          </cell>
          <cell r="E2883">
            <v>45.43</v>
          </cell>
        </row>
        <row r="2884">
          <cell r="A2884" t="str">
            <v>IT009524</v>
          </cell>
          <cell r="B2884" t="str">
            <v>IT30100200/</v>
          </cell>
          <cell r="C2884" t="str">
            <v>Luminaria de embutir, modelo C-2107/G, fabricacao Lustres Projeto ou similar, equipada com 1 lampada incandescente de 150W/220V.  Fornecimento.</v>
          </cell>
          <cell r="D2884" t="str">
            <v>un</v>
          </cell>
          <cell r="E2884">
            <v>60.89</v>
          </cell>
        </row>
        <row r="2885">
          <cell r="A2885" t="str">
            <v>IT009525</v>
          </cell>
          <cell r="B2885" t="str">
            <v>IT30100250/</v>
          </cell>
          <cell r="C2885" t="str">
            <v>Luminaria de embutir, modelo C-2107/G, fabricacao Lustres Projeto ou similar, bulbo ovoide, bocal E-40, equipada com 1 lampada de vapormetalico de 250W/220V.  Fornecimento.</v>
          </cell>
          <cell r="D2885" t="str">
            <v>un</v>
          </cell>
          <cell r="E2885">
            <v>99.01</v>
          </cell>
        </row>
        <row r="2886">
          <cell r="A2886" t="str">
            <v>IT006953</v>
          </cell>
          <cell r="B2886" t="str">
            <v>IT30100500/</v>
          </cell>
          <cell r="C2886" t="str">
            <v>Luminaria de embutir para lampada de vapor metalico de 400W tipo E-2020/400 da Lumini ou similar.  Fornecimento e colocacao.</v>
          </cell>
          <cell r="D2886" t="str">
            <v>un</v>
          </cell>
          <cell r="E2886">
            <v>490.17</v>
          </cell>
        </row>
        <row r="2887">
          <cell r="A2887" t="str">
            <v>IT004680</v>
          </cell>
          <cell r="B2887" t="str">
            <v>IT30150050/</v>
          </cell>
          <cell r="C2887" t="str">
            <v>Luminaria de sobrepor, fixada em laje ou forro, tipo calha, chanfrada ou prismatica, com lampadas aparentes, esmaltada, completa, equipada com starters, reatores simples de partida convencional e lampada fluorescente 1x20W.  Fornecimento e colocacao.</v>
          </cell>
          <cell r="D2887" t="str">
            <v>un</v>
          </cell>
          <cell r="E2887">
            <v>27.09</v>
          </cell>
        </row>
        <row r="2888">
          <cell r="A2888" t="str">
            <v>IT001199</v>
          </cell>
          <cell r="B2888" t="str">
            <v>IT30150053/</v>
          </cell>
          <cell r="C2888" t="str">
            <v>Luminaria de sobrepor, fixada em laje ou forro, tipo calha, chanfrada ou prismatica, com lampadas aparentes, esmaltadas, completa, equipada com reatores de partida rapida e lampadas fluorescentes 2x20W.  Fornecimento e colocacao.</v>
          </cell>
          <cell r="D2888" t="str">
            <v>un</v>
          </cell>
          <cell r="E2888">
            <v>52.12</v>
          </cell>
        </row>
        <row r="2889">
          <cell r="A2889" t="str">
            <v>IT006467</v>
          </cell>
          <cell r="B2889" t="str">
            <v>IT30150056/</v>
          </cell>
          <cell r="C2889" t="str">
            <v>Luminaria de sobrepor, fixada em laje ou forro, tipo calha, chanfrada ou prismatica, com lampadas aparentes, esmaltada, completa, equipada com starters, reatores simples de partida convencional e lampadas fluorescentes 2x20W.  Fornecimento e colocacao.</v>
          </cell>
          <cell r="D2889" t="str">
            <v>un</v>
          </cell>
          <cell r="E2889">
            <v>42.58</v>
          </cell>
        </row>
        <row r="2890">
          <cell r="A2890" t="str">
            <v>IT006465</v>
          </cell>
          <cell r="B2890" t="str">
            <v>IT30150062/</v>
          </cell>
          <cell r="C2890" t="str">
            <v>Luminaria de sobrepor, fixada em laje ou forro, tipo calha, chanfrada ou prismatica, com lampadas aparentes, esmaltada, completa, equipada com starters, reatores simples de partida convencional e lampadas fluorescentes 4x20W.  Fornecimento e colocacao.</v>
          </cell>
          <cell r="D2890" t="str">
            <v>un</v>
          </cell>
          <cell r="E2890">
            <v>74.75</v>
          </cell>
        </row>
        <row r="2891">
          <cell r="A2891" t="str">
            <v>IT009547</v>
          </cell>
          <cell r="B2891" t="str">
            <v>IT30150100/</v>
          </cell>
          <cell r="C2891" t="str">
            <v>Luminaria de sobrepor para iluminacao comercial ou industrial de interiores, para 2 lampadas fluorescentes, corpo em chapa de aco com pintura eletrostatica, cabeceiras em plastico e refletor fixado na lateral do corpo com pintura eletrostatica, equipada c</v>
          </cell>
          <cell r="D2891" t="str">
            <v>un</v>
          </cell>
          <cell r="E2891">
            <v>118.39</v>
          </cell>
        </row>
        <row r="2892">
          <cell r="A2892" t="str">
            <v>IT009261</v>
          </cell>
          <cell r="B2892" t="str">
            <v>IT30150103/</v>
          </cell>
          <cell r="C2892" t="str">
            <v>Luminaria de sobrepor para iluminacao comercial de interiores, para 2 lampadas fluorescentes possuindo aletas anti-ofuscantes, equipada com lampadas de 32W e reator eletronico em 220V.  Fornecimento e instalacao.</v>
          </cell>
          <cell r="D2892" t="str">
            <v>un</v>
          </cell>
          <cell r="E2892">
            <v>254.61</v>
          </cell>
        </row>
        <row r="2893">
          <cell r="A2893" t="str">
            <v>IT017455</v>
          </cell>
          <cell r="B2893" t="str">
            <v>IT30150109/</v>
          </cell>
          <cell r="C2893" t="str">
            <v>Luminaria de alto rendimento para lampada fluorescente tubular, 2x32W, montagem sobreposta, corpo em chapa de aco com pintura eletrostatica, alojamento para reator na cabeca da luminaria, dotado de refletores em aluminio anodizado de alta pureza, rendimen</v>
          </cell>
          <cell r="D2893" t="str">
            <v>un</v>
          </cell>
          <cell r="E2893">
            <v>95.84</v>
          </cell>
        </row>
        <row r="2894">
          <cell r="A2894" t="str">
            <v>IT017483</v>
          </cell>
          <cell r="B2894" t="str">
            <v>IT30150150/</v>
          </cell>
          <cell r="C2894" t="str">
            <v>Luminaria LRJ-31 com 1 lampada fluorescente de 32W, bulbo T8 com indice de reproducao de cores &gt; 80% e fluxo luminoso de 2700 lumens, equipamento auxiliar integrado eletronico simples 1x32x127x60, fator de potencia 0,98, fator de fluxo 0,90, taxa de disto</v>
          </cell>
          <cell r="D2894" t="str">
            <v>un</v>
          </cell>
          <cell r="E2894">
            <v>102</v>
          </cell>
        </row>
        <row r="2895">
          <cell r="A2895" t="str">
            <v>IT017486</v>
          </cell>
          <cell r="B2895" t="str">
            <v>IT30150153/</v>
          </cell>
          <cell r="C2895" t="str">
            <v>Luminaria LRJ-31 com 2 lampadas fluorescentes de 32W, bulbo T8 com indice de reproducao de cores &gt; 80% e fluxo luminoso de 2700 lumens, equipamento auxiliar integrado eletronico duplo 2x32x127x60, fator de potencia 0,98, fator de fluxo 0,90, taxa de disto</v>
          </cell>
          <cell r="D2895" t="str">
            <v>un</v>
          </cell>
          <cell r="E2895">
            <v>121</v>
          </cell>
        </row>
        <row r="2896">
          <cell r="A2896" t="str">
            <v>IT000972</v>
          </cell>
          <cell r="B2896" t="str">
            <v>IT30150200/</v>
          </cell>
          <cell r="C2896" t="str">
            <v>Calha chanfrada de sobrepor, fixada em laje ou forro, em chapa de aco fosfatizada, esmaltada em estufa a 150oC, para lampadas fluorescente de 2x40W, exclusive reatores, starters e lampadas.  Fornecimento e colocacao.</v>
          </cell>
          <cell r="D2896" t="str">
            <v>un</v>
          </cell>
          <cell r="E2896">
            <v>20.13</v>
          </cell>
        </row>
        <row r="2897">
          <cell r="A2897" t="str">
            <v>IT001200</v>
          </cell>
          <cell r="B2897" t="str">
            <v>IT30150203/</v>
          </cell>
          <cell r="C2897" t="str">
            <v>Luminaria de sobrepor, fixada em laje ou forro, tipo calha, chanfrada ou prismatica, com lampadas aparentes, esmaltada, completa, equipada com reatores de partida rapida e lampadas fluorescentes 2x40W.  Fornecimento e colocacao.</v>
          </cell>
          <cell r="D2897" t="str">
            <v>un</v>
          </cell>
          <cell r="E2897">
            <v>58.46</v>
          </cell>
        </row>
        <row r="2898">
          <cell r="A2898" t="str">
            <v>IT001203</v>
          </cell>
          <cell r="B2898" t="str">
            <v>IT30150206/</v>
          </cell>
          <cell r="C2898" t="str">
            <v>Luminaria de sobrepor, fixada em laje ou forro, tipo calha, chanfrada ou prismatica, com lampadas aparentes, esmaltada, completa, equipada com starters, reatores simples de partida convencional e lampadas fluorescentes 2x40W.  Fornecimento e colocacao.</v>
          </cell>
          <cell r="D2898" t="str">
            <v>un</v>
          </cell>
          <cell r="E2898">
            <v>65.91</v>
          </cell>
        </row>
        <row r="2899">
          <cell r="A2899" t="str">
            <v>IT006247</v>
          </cell>
          <cell r="B2899" t="str">
            <v>IT30150209/</v>
          </cell>
          <cell r="C2899" t="str">
            <v>Luminaria elevada MM-100, A1/M, para circuito paralelo ou similar, com refrator prismatico em borosilicato, na cor amarela, com lampada incandescente em 40W/220V, com filamento reforcado.  Fornecimento.</v>
          </cell>
          <cell r="D2899" t="str">
            <v>un</v>
          </cell>
          <cell r="E2899">
            <v>425</v>
          </cell>
        </row>
        <row r="2900">
          <cell r="A2900" t="str">
            <v>IT009529</v>
          </cell>
          <cell r="B2900" t="str">
            <v>IT30150212/</v>
          </cell>
          <cell r="C2900" t="str">
            <v>Luminaria de sobrepor/embutir, modelo C-2155, fabricacao Lustres Projeto ou similar, equipada com 2 lampadas fluorscentes de 40W.  Fornecimento.</v>
          </cell>
          <cell r="D2900" t="str">
            <v>un</v>
          </cell>
          <cell r="E2900">
            <v>148.11000000000001</v>
          </cell>
        </row>
        <row r="2901">
          <cell r="A2901" t="str">
            <v>IT001201</v>
          </cell>
          <cell r="B2901" t="str">
            <v>IT30150250/</v>
          </cell>
          <cell r="C2901" t="str">
            <v>Luminaria de sobrepor, fixada em laje ou forro, tipo calha, chanfrada ou prismatica, com lampadas aparentes, esmaltada, completa, equipada com reatores de partida rapida e lampadas fluorescentes 3x40W.  Fornecimento e colocacao.</v>
          </cell>
          <cell r="D2901" t="str">
            <v>un</v>
          </cell>
          <cell r="E2901">
            <v>81.8</v>
          </cell>
        </row>
        <row r="2902">
          <cell r="A2902" t="str">
            <v>IT001202</v>
          </cell>
          <cell r="B2902" t="str">
            <v>IT30150253/</v>
          </cell>
          <cell r="C2902" t="str">
            <v>Luminaria de sobrepor, fixada em laje ou forro, tipo calha, chanfrada ou prismatica, com lampadas aparentes, esmaltada, completa, equipada com reatores de partida rapida e lampadas fluorescentes 4x40W.  Fornecimento e colocacao.</v>
          </cell>
          <cell r="D2902" t="str">
            <v>un</v>
          </cell>
          <cell r="E2902">
            <v>96.41</v>
          </cell>
        </row>
        <row r="2903">
          <cell r="A2903" t="str">
            <v>IT005580</v>
          </cell>
          <cell r="B2903" t="str">
            <v>IT30150256/</v>
          </cell>
          <cell r="C2903" t="str">
            <v>Luminaria de sobrepor, fixada em laje ou forro, tipo calha chanfrada ou prismatica em lampadas aparentes, esmaltadas, completa, equipada com starters, reatores simples de partida convencional e lampadas fluorescentes 3x40W.  Fornecimento e colocacao.</v>
          </cell>
          <cell r="D2903" t="str">
            <v>un</v>
          </cell>
          <cell r="E2903">
            <v>91.28</v>
          </cell>
        </row>
        <row r="2904">
          <cell r="A2904" t="str">
            <v>IT005581</v>
          </cell>
          <cell r="B2904" t="str">
            <v>IT30150259/</v>
          </cell>
          <cell r="C2904" t="str">
            <v>Luminaria de sobrepor, fixada em laje ou forro, tipo calha chanfrada ou prismatica em lampadas aparentes, esmaltadas, completa, equipada com starters, reatores simples de partida convencional e lampadas fluorescentes 4x40W.  Fornecimento e colocacao.</v>
          </cell>
          <cell r="D2904" t="str">
            <v>un</v>
          </cell>
          <cell r="E2904">
            <v>115.06</v>
          </cell>
        </row>
        <row r="2905">
          <cell r="A2905" t="str">
            <v>IT017451</v>
          </cell>
          <cell r="B2905" t="str">
            <v>IT30150262/</v>
          </cell>
          <cell r="C2905" t="str">
            <v>Calha para retrofit em aluminio de alta pureza, para conversao de luminaria 4x40W em 2x36W.  Fornecimento e colocacao.</v>
          </cell>
          <cell r="D2905" t="str">
            <v>un</v>
          </cell>
          <cell r="E2905">
            <v>232.85</v>
          </cell>
        </row>
        <row r="2906">
          <cell r="A2906" t="str">
            <v>IT005252</v>
          </cell>
          <cell r="B2906" t="str">
            <v>IT30150300/</v>
          </cell>
          <cell r="C2906" t="str">
            <v>Luminaria hermetica de embutir, com difusor em vidro cristal plano temperado e pintura eletrostatica na cor branca, 2x40W, fixadas com tirantes ja existentes na luminaria.  Fornecimento e colocacao.</v>
          </cell>
          <cell r="D2906" t="str">
            <v>un</v>
          </cell>
          <cell r="E2906">
            <v>168.7</v>
          </cell>
        </row>
        <row r="2907">
          <cell r="A2907" t="str">
            <v>IT007460</v>
          </cell>
          <cell r="B2907" t="str">
            <v>IT30150303A</v>
          </cell>
          <cell r="C2907" t="str">
            <v>Luminaria modelo LPT100 da Itaim ou similar, vedada de sobrepor, corpo e refletor em chapa de aco tratada e pintura eletrostatica na cor branca, moldura basculante em fechos rapidos e vidro protetor transparente temperado com instalacao direta na laje e p</v>
          </cell>
          <cell r="D2907" t="str">
            <v>un</v>
          </cell>
          <cell r="E2907">
            <v>177.54</v>
          </cell>
        </row>
        <row r="2908">
          <cell r="A2908" t="str">
            <v>IT005251</v>
          </cell>
          <cell r="B2908" t="str">
            <v>IT30150306/</v>
          </cell>
          <cell r="C2908" t="str">
            <v>Luminaria hermetica de embutir, com difusor em vidro cristal plano temperado e pintura eletrostatica na cor branca, 4x40W, fixadas com tirantes ja existentes na luminaria.  Fornecimento e colocacao.</v>
          </cell>
          <cell r="D2908" t="str">
            <v>un</v>
          </cell>
          <cell r="E2908">
            <v>215.33</v>
          </cell>
        </row>
        <row r="2909">
          <cell r="A2909" t="str">
            <v>IT009526</v>
          </cell>
          <cell r="B2909" t="str">
            <v>IT30150350/</v>
          </cell>
          <cell r="C2909" t="str">
            <v>Luminaria de sobrepor, modelo D-3208, fabricacao Lustres Projeto ou similar, equipada com 1 lampada dicroica de 50W e transformador para 12V.  Fornecimento.</v>
          </cell>
          <cell r="D2909" t="str">
            <v>un</v>
          </cell>
          <cell r="E2909">
            <v>62.85</v>
          </cell>
        </row>
        <row r="2910">
          <cell r="A2910" t="str">
            <v>IT006742</v>
          </cell>
          <cell r="B2910" t="str">
            <v>IT30150353/</v>
          </cell>
          <cell r="C2910" t="str">
            <v>Luminaria fabricacao Unilux ou similar, modelo ULD 50/12V, completa, inclusive lampada dicroica e canopla.  Fornecimento e colocacao.</v>
          </cell>
          <cell r="D2910" t="str">
            <v>un</v>
          </cell>
          <cell r="E2910">
            <v>43.24</v>
          </cell>
        </row>
        <row r="2911">
          <cell r="A2911" t="str">
            <v>IT009528</v>
          </cell>
          <cell r="B2911" t="str">
            <v>IT30150403/</v>
          </cell>
          <cell r="C2911" t="str">
            <v>Luminaria de sobrepor/arandela, modelo F-5011, fabricacao Lustres Projeto ou similar, equipada com 1 lampada incandescente de 100W.  Fornecimento.</v>
          </cell>
          <cell r="D2911" t="str">
            <v>un</v>
          </cell>
          <cell r="E2911">
            <v>59.67</v>
          </cell>
        </row>
        <row r="2912">
          <cell r="A2912" t="str">
            <v>IT009523</v>
          </cell>
          <cell r="B2912" t="str">
            <v>IT30150409/</v>
          </cell>
          <cell r="C2912" t="str">
            <v>Luminaria de sobrepor, modelo C-2044/M, fabricacao Lustres Projeto ou similar, equipada com 1 lampada incandescente de 100W.  Fornecimento.</v>
          </cell>
          <cell r="D2912" t="str">
            <v>un</v>
          </cell>
          <cell r="E2912">
            <v>35.729999999999997</v>
          </cell>
        </row>
        <row r="2913">
          <cell r="A2913" t="str">
            <v>IT007461</v>
          </cell>
          <cell r="B2913" t="str">
            <v>IT30150450A</v>
          </cell>
          <cell r="C2913" t="str">
            <v>Luminaria fabricacao Relumi ou similar, modelo D1290, fechada, corpo e grade de protecao em liga de aluminio fundido com lampada incandescente de 100W.  Fornecimento e colocacao.</v>
          </cell>
          <cell r="D2913" t="str">
            <v>un</v>
          </cell>
          <cell r="E2913">
            <v>66.94</v>
          </cell>
        </row>
        <row r="2914">
          <cell r="A2914" t="str">
            <v>IT007969</v>
          </cell>
          <cell r="B2914" t="str">
            <v>IT30150500/</v>
          </cell>
          <cell r="C2914" t="str">
            <v>Luminaria a prova de explosao, fabricacao Lumen ou similar, modelo NLPE-751/3.  Fornecimento e colocacao.</v>
          </cell>
          <cell r="D2914" t="str">
            <v>un</v>
          </cell>
          <cell r="E2914">
            <v>142.85</v>
          </cell>
        </row>
        <row r="2915">
          <cell r="A2915" t="str">
            <v>IT004681</v>
          </cell>
          <cell r="B2915" t="str">
            <v>IT30150550/</v>
          </cell>
          <cell r="C2915" t="str">
            <v>Luminaria para quadra de esportes, fabricacao Peterco ou similar, modelo T-39/3 completa, ou similar, com lampada mista de vapor de mercurio 250W, reator de partida rapida e alto fator de potencia, com grade protetora.  Fornecimento e colocacao.</v>
          </cell>
          <cell r="D2915" t="str">
            <v>un</v>
          </cell>
          <cell r="E2915">
            <v>182.88</v>
          </cell>
        </row>
        <row r="2916">
          <cell r="A2916" t="str">
            <v>IT017456</v>
          </cell>
          <cell r="B2916" t="str">
            <v>IT30150600/</v>
          </cell>
          <cell r="C2916" t="str">
            <v>Luminaria para lampada a vapor metalico, com alojamento para reator, ignitor e capacitor, montagem aparente sobreposta, corpo em chapa de aco carbono com pintura eletrostatica, rendimento minimo de 70%, Lumicenter RSMV 150 ou similar.  Fornecimento e colo</v>
          </cell>
          <cell r="D2916" t="str">
            <v>un</v>
          </cell>
          <cell r="E2916">
            <v>88.5</v>
          </cell>
        </row>
        <row r="2917">
          <cell r="A2917" t="str">
            <v>IT009546</v>
          </cell>
          <cell r="B2917" t="str">
            <v>IT30200050/</v>
          </cell>
          <cell r="C2917" t="str">
            <v>Projetor para iluminacao interna, de embutir, fechado para lampada de vapor metalico de 70W ou 150W, com corpo em chapa de aco pintada com tinta Epoxi, contendo vidro temperado resistente as temperaturas de operacao.  Fornecimento e instalacao.</v>
          </cell>
          <cell r="D2917" t="str">
            <v>un</v>
          </cell>
          <cell r="E2917">
            <v>71.28</v>
          </cell>
        </row>
        <row r="2918">
          <cell r="A2918" t="str">
            <v>IT005096</v>
          </cell>
          <cell r="B2918" t="str">
            <v>IT30200100/</v>
          </cell>
          <cell r="C2918" t="str">
            <v>Projetor para iluminacao de quadras, patios ou fachadas, fabricacao Lumen Eletrometalurgica ou similar, no LE-512, para lampada Standard ate 500W, ou mista ate 250W.  Fornecimento e colocacao.</v>
          </cell>
          <cell r="D2918" t="str">
            <v>un</v>
          </cell>
          <cell r="E2918">
            <v>71.349999999999994</v>
          </cell>
        </row>
        <row r="2919">
          <cell r="A2919" t="str">
            <v>PJ017041</v>
          </cell>
          <cell r="B2919" t="str">
            <v>PJ10100053/</v>
          </cell>
          <cell r="C2919" t="str">
            <v>Arbustos tipo 2 - Codiaeum Variegatum (Croton), com altura entre 0,50m a 1m.  Fornecimento.</v>
          </cell>
          <cell r="D2919" t="str">
            <v>un</v>
          </cell>
          <cell r="E2919">
            <v>6</v>
          </cell>
        </row>
        <row r="2920">
          <cell r="A2920" t="str">
            <v>PJ017042</v>
          </cell>
          <cell r="B2920" t="str">
            <v>PJ10100056/</v>
          </cell>
          <cell r="C2920" t="str">
            <v>Arbustos tipo 3 - Heliconia Rostrata (Bananeira do Brejo), com altura entre 0,50m a 1m.  Fornecimento.</v>
          </cell>
          <cell r="D2920" t="str">
            <v>un</v>
          </cell>
          <cell r="E2920">
            <v>8.8800000000000008</v>
          </cell>
        </row>
        <row r="2921">
          <cell r="A2921" t="str">
            <v>PJ017043</v>
          </cell>
          <cell r="B2921" t="str">
            <v>PJ10100059/</v>
          </cell>
          <cell r="C2921" t="str">
            <v>Arbustos tipo 4 - Strilitzia Reginae (Ave do Paraiso), com altura entre 0,50m a 1m.  Fornecimento.</v>
          </cell>
          <cell r="D2921" t="str">
            <v>un</v>
          </cell>
          <cell r="E2921">
            <v>21.67</v>
          </cell>
        </row>
        <row r="2922">
          <cell r="A2922" t="str">
            <v>PJ017177</v>
          </cell>
          <cell r="B2922" t="str">
            <v>PJ10100062/</v>
          </cell>
          <cell r="C2922" t="str">
            <v>Arbusto tipo 5 - Cycas Revoluta (Sagu), com altura de tronco entre 0,20m a 0,50m.  Fornecimento.</v>
          </cell>
          <cell r="D2922" t="str">
            <v>un</v>
          </cell>
          <cell r="E2922">
            <v>75</v>
          </cell>
        </row>
        <row r="2923">
          <cell r="A2923" t="str">
            <v>PJ005795</v>
          </cell>
          <cell r="B2923" t="str">
            <v>PJ10100100/</v>
          </cell>
          <cell r="C2923" t="str">
            <v>Cerca viva constituida de Hibisco, Cedrinho, Caliandra ou Califa (rajada ou vermelha), com 50cm a 70 cm de altura, espacadas a cada 50 cm.  Fornecimento e plantio.</v>
          </cell>
          <cell r="D2923" t="str">
            <v>m</v>
          </cell>
          <cell r="E2923">
            <v>16.399999999999999</v>
          </cell>
        </row>
        <row r="2924">
          <cell r="A2924" t="str">
            <v>PJ006988</v>
          </cell>
          <cell r="B2924" t="str">
            <v>PJ10100150/</v>
          </cell>
          <cell r="C2924" t="str">
            <v>Muda arbustiva de restinga com porte de 0,30m a 0,60m.  Fornecimento.</v>
          </cell>
          <cell r="D2924" t="str">
            <v>un</v>
          </cell>
          <cell r="E2924">
            <v>5.5</v>
          </cell>
        </row>
        <row r="2925">
          <cell r="A2925" t="str">
            <v>PJ017682</v>
          </cell>
          <cell r="B2925" t="str">
            <v>PJ10100200/</v>
          </cell>
          <cell r="C2925" t="str">
            <v>Philodendron  ou Jiboia no palito, com altura entre 0,80m a 1m.  Fornecimento.</v>
          </cell>
          <cell r="D2925" t="str">
            <v>un</v>
          </cell>
          <cell r="E2925">
            <v>25</v>
          </cell>
        </row>
        <row r="2926">
          <cell r="A2926" t="str">
            <v>PJ017044</v>
          </cell>
          <cell r="B2926" t="str">
            <v>PJ10100250/</v>
          </cell>
          <cell r="C2926" t="str">
            <v>Trepadeiras tipo 1 - Ficus Pumila (Unha de Gato), com altura entre 0,10m a 0,30m.  Fornecimento.</v>
          </cell>
          <cell r="D2926" t="str">
            <v>un</v>
          </cell>
          <cell r="E2926">
            <v>0.38</v>
          </cell>
        </row>
        <row r="2927">
          <cell r="A2927" t="str">
            <v>PJ017045</v>
          </cell>
          <cell r="B2927" t="str">
            <v>PJ10100253/</v>
          </cell>
          <cell r="C2927" t="str">
            <v>Trepadeiras tipo 2 - Allamanda Cathartica (Alamanda Amarela), com altura entre 0,50m a 1m.  Fornecimento.</v>
          </cell>
          <cell r="D2927" t="str">
            <v>un</v>
          </cell>
          <cell r="E2927">
            <v>2.8</v>
          </cell>
        </row>
        <row r="2928">
          <cell r="A2928" t="str">
            <v>PJ017046</v>
          </cell>
          <cell r="B2928" t="str">
            <v>PJ10100256/</v>
          </cell>
          <cell r="C2928" t="str">
            <v>Trepadeiras tipo 3 - Congea Tomentosa (Congeia), com altura entre 0,50m a 1m.  Fornecimento.</v>
          </cell>
          <cell r="D2928" t="str">
            <v>un</v>
          </cell>
          <cell r="E2928">
            <v>12</v>
          </cell>
        </row>
        <row r="2929">
          <cell r="A2929" t="str">
            <v>PJ017047</v>
          </cell>
          <cell r="B2929" t="str">
            <v>PJ10100259/</v>
          </cell>
          <cell r="C2929" t="str">
            <v>Trepadeiras tipo 4 - Asparagus Falcatus (Arpargo Macarrao), com altura entre 0,50m a 1m.  Fornecimento.</v>
          </cell>
          <cell r="D2929" t="str">
            <v>un</v>
          </cell>
          <cell r="E2929">
            <v>12</v>
          </cell>
        </row>
        <row r="2930">
          <cell r="A2930" t="str">
            <v>PJ017039</v>
          </cell>
          <cell r="B2930" t="str">
            <v>PJ10150050/</v>
          </cell>
          <cell r="C2930" t="str">
            <v>Arvores tipo 1 - Pseudobombax Ellipticum (Embirucu), com altura entre 1,80m a 2m.  Fornecimento.</v>
          </cell>
          <cell r="D2930" t="str">
            <v>un</v>
          </cell>
          <cell r="E2930">
            <v>10.38</v>
          </cell>
        </row>
        <row r="2931">
          <cell r="A2931" t="str">
            <v>PJ017174</v>
          </cell>
          <cell r="B2931" t="str">
            <v>PJ10150100/</v>
          </cell>
          <cell r="C2931" t="str">
            <v>Bambu com2m de altura para tutoramento.  Fornecimento.</v>
          </cell>
          <cell r="D2931" t="str">
            <v>un</v>
          </cell>
          <cell r="E2931">
            <v>1.75</v>
          </cell>
        </row>
        <row r="2932">
          <cell r="A2932" t="str">
            <v>PJ006987</v>
          </cell>
          <cell r="B2932" t="str">
            <v>PJ10150150/</v>
          </cell>
          <cell r="C2932" t="str">
            <v>Muda arborea de restinga com porte minimo de 1,50m.  Fornecimento.</v>
          </cell>
          <cell r="D2932" t="str">
            <v>un</v>
          </cell>
          <cell r="E2932">
            <v>15</v>
          </cell>
        </row>
        <row r="2933">
          <cell r="A2933" t="str">
            <v>PJ017081</v>
          </cell>
          <cell r="B2933" t="str">
            <v>PJ10150200/</v>
          </cell>
          <cell r="C2933" t="str">
            <v>Palmeira tipo 1 - Caryota Urens (Cariota), com altura entre 1m a 2m.  Fornecimento.</v>
          </cell>
          <cell r="D2933" t="str">
            <v>un</v>
          </cell>
          <cell r="E2933">
            <v>35</v>
          </cell>
        </row>
        <row r="2934">
          <cell r="A2934" t="str">
            <v>PJ017683</v>
          </cell>
          <cell r="B2934" t="str">
            <v>PJ10150250/</v>
          </cell>
          <cell r="C2934" t="str">
            <v>Philodendron  ou Jiboia no palito, com altura entre 1,10m a 2m.  Fornecimento.</v>
          </cell>
          <cell r="D2934" t="str">
            <v>un</v>
          </cell>
          <cell r="E2934">
            <v>25</v>
          </cell>
        </row>
        <row r="2935">
          <cell r="A2935" t="str">
            <v>PJ017084</v>
          </cell>
          <cell r="B2935" t="str">
            <v>PJ10200050/</v>
          </cell>
          <cell r="C2935" t="str">
            <v>Palmeira tipo 4 - Phoenix Robelinii Raras (Palmeira Ana), com altura entre 1m a 3m.  Fornecimento.</v>
          </cell>
          <cell r="D2935" t="str">
            <v>un</v>
          </cell>
          <cell r="E2935">
            <v>63.33</v>
          </cell>
        </row>
        <row r="2936">
          <cell r="A2936" t="str">
            <v>PJ017082</v>
          </cell>
          <cell r="B2936" t="str">
            <v>PJ10250053/</v>
          </cell>
          <cell r="C2936" t="str">
            <v>Palmeira tipo 2 - Dypsis Decary (Palmeira Triangulo), com altura entre 2m a 3m.  Fornecimento.</v>
          </cell>
          <cell r="D2936" t="str">
            <v>un</v>
          </cell>
          <cell r="E2936">
            <v>110</v>
          </cell>
        </row>
        <row r="2937">
          <cell r="A2937" t="str">
            <v>PJ017083</v>
          </cell>
          <cell r="B2937" t="str">
            <v>PJ10250056/</v>
          </cell>
          <cell r="C2937" t="str">
            <v>Palmeira tipo 3 - Roystonea Oleracea (Palmeira Imperial), com altura entre 3m a 4m.  Fornecimento.</v>
          </cell>
          <cell r="D2937" t="str">
            <v>un</v>
          </cell>
          <cell r="E2937">
            <v>250</v>
          </cell>
        </row>
        <row r="2938">
          <cell r="A2938" t="str">
            <v>PJ004995</v>
          </cell>
          <cell r="B2938" t="str">
            <v>PJ15050050A</v>
          </cell>
          <cell r="C2938" t="str">
            <v>Cerca protetora para jardim, em modulos de 1,20m, conforme projeto FPJ.  Fornecimento e colocacao.</v>
          </cell>
          <cell r="D2938" t="str">
            <v>mod</v>
          </cell>
          <cell r="E2938">
            <v>44.7</v>
          </cell>
        </row>
        <row r="2939">
          <cell r="A2939" t="str">
            <v>PJ007523</v>
          </cell>
          <cell r="B2939" t="str">
            <v>PJ15050053/</v>
          </cell>
          <cell r="C2939" t="str">
            <v>Cerca protetora para jardim, em tela de metal expandida, malha de 8"x3", chapa de 3/16", tipo canteiros da Av. Presidente Vargas, inclusive pintura.  Fornecimento e colocacao.</v>
          </cell>
          <cell r="D2939" t="str">
            <v>m2</v>
          </cell>
          <cell r="E2939">
            <v>61.4</v>
          </cell>
        </row>
        <row r="2940">
          <cell r="A2940" t="str">
            <v>PJ008852</v>
          </cell>
          <cell r="B2940" t="str">
            <v>PJ15050100/</v>
          </cell>
          <cell r="C2940" t="str">
            <v>Guarda-corpo em troncos de Eucalipto com corda sizal.  Fornecimento e colocacao.</v>
          </cell>
          <cell r="D2940" t="str">
            <v>un</v>
          </cell>
          <cell r="E2940">
            <v>14.89</v>
          </cell>
        </row>
        <row r="2941">
          <cell r="A2941" t="str">
            <v>PJ018084</v>
          </cell>
          <cell r="B2941" t="str">
            <v>PJ15050125/</v>
          </cell>
          <cell r="C2941" t="e">
            <v>#N/A</v>
          </cell>
          <cell r="D2941" t="e">
            <v>#N/A</v>
          </cell>
          <cell r="E2941">
            <v>44.49</v>
          </cell>
        </row>
        <row r="2942">
          <cell r="A2942" t="str">
            <v>PJ017554</v>
          </cell>
          <cell r="B2942" t="str">
            <v>PJ15050150/</v>
          </cell>
          <cell r="C2942" t="str">
            <v>Protetor de arvore em ferro de 3/8", circular com diametro de 30cm, altura de 2m, base em concreto, engastado no solo de 50cm, inclusive pintura a oleo.  Fornecimento e colocacao.</v>
          </cell>
          <cell r="D2942" t="str">
            <v>un</v>
          </cell>
          <cell r="E2942">
            <v>33</v>
          </cell>
        </row>
        <row r="2943">
          <cell r="A2943" t="str">
            <v>PJ017553</v>
          </cell>
          <cell r="B2943" t="str">
            <v>PJ15050153/</v>
          </cell>
          <cell r="C2943" t="str">
            <v>Protetor de arvore em ferro de 3/8", circular com diametro de 40cm, altura de 2m, base em concreto, engastado no solo de 50cm, inclusive pintura a oleo.  Fornecimento e colocacao.</v>
          </cell>
          <cell r="D2943" t="str">
            <v>un</v>
          </cell>
          <cell r="E2943">
            <v>43.25</v>
          </cell>
        </row>
        <row r="2944">
          <cell r="A2944" t="str">
            <v>PJ010429</v>
          </cell>
          <cell r="B2944" t="str">
            <v>PJ15050200/</v>
          </cell>
          <cell r="C2944" t="str">
            <v>Protetor de canteiro em tubos de aco galvanizado, com (1,20x0,30)m, formado por 2 tubos de 3" na vertical e 1 tubo de 1 1/2" na horizontal, fixados por encaixe, com tratamento anticorrosivo e pintura.  Fornecimento e colocacao.</v>
          </cell>
          <cell r="D2944" t="str">
            <v>mod</v>
          </cell>
          <cell r="E2944">
            <v>201.02</v>
          </cell>
        </row>
        <row r="2945">
          <cell r="A2945" t="str">
            <v>PJ006186</v>
          </cell>
          <cell r="B2945" t="str">
            <v>PJ15100050/</v>
          </cell>
          <cell r="C2945" t="str">
            <v>Tela de arame galvanizado de malha losangular, com 1", fio 12.  Fornecimento.</v>
          </cell>
          <cell r="D2945" t="str">
            <v>m2</v>
          </cell>
          <cell r="E2945">
            <v>32.950000000000003</v>
          </cell>
        </row>
        <row r="2946">
          <cell r="A2946" t="str">
            <v>PJ005999</v>
          </cell>
          <cell r="B2946" t="str">
            <v>PJ15100100/</v>
          </cell>
          <cell r="C2946" t="str">
            <v>Tela de arame galvanizado de malha losangular, com 1 1/2", fio 8.  Fornecimento.</v>
          </cell>
          <cell r="D2946" t="str">
            <v>m2</v>
          </cell>
          <cell r="E2946">
            <v>38.26</v>
          </cell>
        </row>
        <row r="2947">
          <cell r="A2947" t="str">
            <v>PJ006004</v>
          </cell>
          <cell r="B2947" t="str">
            <v>PJ15100103/</v>
          </cell>
          <cell r="C2947" t="str">
            <v>Tela de arame galvanizado, malha de 1 1/2", no 8, soldada em quadro de ferro.  Colocacao.</v>
          </cell>
          <cell r="D2947" t="str">
            <v>m2</v>
          </cell>
          <cell r="E2947">
            <v>10.039999999999999</v>
          </cell>
        </row>
        <row r="2948">
          <cell r="A2948" t="str">
            <v>PJ010386</v>
          </cell>
          <cell r="B2948" t="str">
            <v>PJ15100106/</v>
          </cell>
          <cell r="C2948" t="str">
            <v>Tela de arame galvanizado de malha losangular, com 1/2", fio 14.  Fornecimento.</v>
          </cell>
          <cell r="D2948" t="str">
            <v>m2</v>
          </cell>
          <cell r="E2948">
            <v>29.81</v>
          </cell>
        </row>
        <row r="2949">
          <cell r="A2949" t="str">
            <v>PJ010400</v>
          </cell>
          <cell r="B2949" t="str">
            <v>PJ15100150/</v>
          </cell>
          <cell r="C2949" t="str">
            <v>Tela de arame galvanizado no 8, malha quadrada, ondulada, de (20x20)mm.  Fornecimento.</v>
          </cell>
          <cell r="D2949" t="str">
            <v>m2</v>
          </cell>
          <cell r="E2949">
            <v>82.99</v>
          </cell>
        </row>
        <row r="2950">
          <cell r="A2950" t="str">
            <v>PJ017090</v>
          </cell>
          <cell r="B2950" t="str">
            <v>PJ15100200/</v>
          </cell>
          <cell r="C2950" t="str">
            <v>Tela de arame galvanizado no 12, malha losango de 5cm.  Fornecimento.</v>
          </cell>
          <cell r="D2950" t="str">
            <v>m2</v>
          </cell>
          <cell r="E2950">
            <v>10.09</v>
          </cell>
        </row>
        <row r="2951">
          <cell r="A2951" t="str">
            <v>PJ004896</v>
          </cell>
          <cell r="B2951" t="str">
            <v>PJ15100203/</v>
          </cell>
          <cell r="C2951" t="str">
            <v>Tela de arame galvanizado no 12, malha losango de 5cm, presa a armacao de tubo de ferro galvanizado.  Fornecimento e colocacao.</v>
          </cell>
          <cell r="D2951" t="str">
            <v>m2</v>
          </cell>
          <cell r="E2951">
            <v>24.23</v>
          </cell>
        </row>
        <row r="2952">
          <cell r="A2952" t="str">
            <v>PJ000546</v>
          </cell>
          <cell r="B2952" t="str">
            <v>PJ15150050/</v>
          </cell>
          <cell r="C2952" t="str">
            <v xml:space="preserve">Alambrado com ate 2m de altura, com tela de arame galvanizado no 12, de malha quadrada de 1", formando quadros contornados de cantoneira de 3/4"x3/4"x1/8", fixados em montantes de tubos galvanizados de 2" com carapucas de fechamento superior, espacados a </v>
          </cell>
          <cell r="D2952" t="str">
            <v>m2</v>
          </cell>
          <cell r="E2952">
            <v>62.33</v>
          </cell>
        </row>
        <row r="2953">
          <cell r="A2953" t="str">
            <v>PJ004907</v>
          </cell>
          <cell r="B2953" t="str">
            <v>PJ15150100/</v>
          </cell>
          <cell r="C2953" t="str">
            <v>Alambrado com 3m de altura, em tela galvanizada no 12, malha losango de 5cm, fixada em tubos de ferro galvanizado de 2", chumbados em blocos de concreto, inclusive escavacao, reaterro, transporte, carga, descarga e pintura dos tubos, com 2 demaos de acaba</v>
          </cell>
          <cell r="D2953" t="str">
            <v>m2</v>
          </cell>
          <cell r="E2953">
            <v>55.96</v>
          </cell>
        </row>
        <row r="2954">
          <cell r="A2954" t="str">
            <v>PJ004882</v>
          </cell>
          <cell r="B2954" t="str">
            <v>PJ15150103/</v>
          </cell>
          <cell r="C2954" t="str">
            <v>Alambrado com 4,5m de altura, em tela galvanizada no12, malha losango de 5cm, fixada em tubos de ferro galvanizado de 2", chumbados em blocos de concreto, inclusive escavacao, reaterro, transporte, carga, descarga e pintura dos tubos, com 2 demaos de acab</v>
          </cell>
          <cell r="D2954" t="str">
            <v>m2</v>
          </cell>
          <cell r="E2954">
            <v>69.680000000000007</v>
          </cell>
        </row>
        <row r="2955">
          <cell r="A2955" t="str">
            <v>PJ009715</v>
          </cell>
          <cell r="B2955" t="str">
            <v>PJ15150106/</v>
          </cell>
          <cell r="C2955" t="str">
            <v>Alambrado em tela de arame galvanizado no 12, malha losango de 5cm, fixada em tubos de ferro galvanizado de 2", chumbados em blocos de concreto, inclusive escavacao, reaterro, transporte, carga, descarga e pintura dos tubos, com 2 demaos de acabamento.  F</v>
          </cell>
          <cell r="D2955" t="str">
            <v>m2</v>
          </cell>
          <cell r="E2955">
            <v>63.6</v>
          </cell>
        </row>
        <row r="2956">
          <cell r="A2956" t="str">
            <v>PJ017930</v>
          </cell>
          <cell r="B2956" t="str">
            <v>PJ15150109/</v>
          </cell>
          <cell r="C2956" t="str">
            <v>Alambrado com 6m de altura, em tela galvanizada no12, malha losango de 5cm, fixada em tubos de ferro galvanizado com diametro interno de 2", sem costura, em modulos de (3x1,50)m, chumbados em blocos de concreto, inclusive escavacao, reaterro, carga, desca</v>
          </cell>
          <cell r="D2956" t="str">
            <v>m2</v>
          </cell>
          <cell r="E2956">
            <v>91.8</v>
          </cell>
        </row>
        <row r="2957">
          <cell r="A2957" t="str">
            <v>PJ017931</v>
          </cell>
          <cell r="B2957" t="str">
            <v>PJ15150112/</v>
          </cell>
          <cell r="C2957" t="str">
            <v>Alambrado com 6m de altura, em tela galvanizada no12, malha losango de 5cm, fixada em tubos de ferro galvanizado com diametro interno de 2", com costura, em modulos de (3x1,50)m, chumbados em blocos de concreto, inclusive escavacao, reaterro, carga, desca</v>
          </cell>
          <cell r="D2957" t="str">
            <v>m2</v>
          </cell>
          <cell r="E2957">
            <v>92.1</v>
          </cell>
        </row>
        <row r="2958">
          <cell r="A2958" t="str">
            <v>PJ017325</v>
          </cell>
          <cell r="B2958" t="str">
            <v>PJ15150115/</v>
          </cell>
          <cell r="C2958" t="str">
            <v>Alambrado com 7,5m de altura, em tela galvanizada no12, malha losango de 5cm, fixada em tubos de ferro galvanizado com diametro interno de 2", em modulos de (2x1,50)m, chumbados em blocos de concreto, inclusive escavacao, reaterro, carga, descarga, transp</v>
          </cell>
          <cell r="D2958" t="str">
            <v>m2</v>
          </cell>
          <cell r="E2958">
            <v>103.52</v>
          </cell>
        </row>
        <row r="2959">
          <cell r="A2959" t="str">
            <v>PJ000544</v>
          </cell>
          <cell r="B2959" t="str">
            <v>PJ15150118/</v>
          </cell>
          <cell r="C2959" t="str">
            <v>Alambrado tela de arame galvanizado no 14, malha losango de 6cm de lado, presa a armacao de tubos galvanizados, com elementos horizontais e verticais, sendo estes fixados em bloco de concreto de (30x30x60)cm, fck=15MPa, espacados de 3m com altura total de</v>
          </cell>
          <cell r="D2959" t="str">
            <v>m2</v>
          </cell>
          <cell r="E2959">
            <v>47.44</v>
          </cell>
        </row>
        <row r="2960">
          <cell r="A2960" t="str">
            <v>PJ017687</v>
          </cell>
          <cell r="B2960" t="str">
            <v>PJ15150150/</v>
          </cell>
          <cell r="C2960" t="str">
            <v>Alambrado em tela de arame plastificado n.o 12, malha losango de 5cm, fixada em tubos de ferro galvanizado de 2", espacados de 2m, chumbados em blocos de concreto com fck=15Mpa, medindo (30x30x100)cm, tela presa em arame n.o 12 plastificada, inclusive esc</v>
          </cell>
          <cell r="D2960" t="str">
            <v>m2</v>
          </cell>
          <cell r="E2960">
            <v>73.52</v>
          </cell>
        </row>
        <row r="2961">
          <cell r="A2961" t="str">
            <v>PJ005203</v>
          </cell>
          <cell r="B2961" t="str">
            <v>PJ15150200/</v>
          </cell>
          <cell r="C2961" t="str">
            <v>Alambrado campo de esporte, volei ou basquete, com 1m de altura, em tubo galvanizado de 2" horizontal e montantes do mesmo material espacados a cada 2m e chumbados no solo,  exclusive a base de fundacao.  Fornecimento e colocacao.</v>
          </cell>
          <cell r="D2961" t="str">
            <v>m2</v>
          </cell>
          <cell r="E2961">
            <v>51.22</v>
          </cell>
        </row>
        <row r="2962">
          <cell r="A2962" t="str">
            <v>PJ017710</v>
          </cell>
          <cell r="B2962" t="str">
            <v>PJ15150203/</v>
          </cell>
          <cell r="C2962" t="str">
            <v>Alambrado para campo de esporte, constando de poste de tubo de ferro galvanizado, espacados de 2m, com diametro de 2", e altura de 3m livres sobre o solo, fixados em prisma de concreto com Fck=15MPa, medindo (30x30x100)cm, sobre estes postes fixada tela d</v>
          </cell>
          <cell r="D2962" t="str">
            <v>m2</v>
          </cell>
          <cell r="E2962">
            <v>97.9</v>
          </cell>
        </row>
        <row r="2963">
          <cell r="A2963" t="str">
            <v>PJ000545</v>
          </cell>
          <cell r="B2963" t="str">
            <v>PJ15150206/</v>
          </cell>
          <cell r="C2963" t="str">
            <v>Alambrado para campo de esporte, constando de postes de tubo de ferro galvanizado, espacados de 2m, com diametro de 2", e altura de 3m livres sobre o solo, fixados em prismas de concreto com fck=18MPa, medindo (30x30x100)cm, e sobre estes postes fixada te</v>
          </cell>
          <cell r="D2963" t="str">
            <v>m2</v>
          </cell>
          <cell r="E2963">
            <v>91.66</v>
          </cell>
        </row>
        <row r="2964">
          <cell r="A2964" t="str">
            <v>PJ005204</v>
          </cell>
          <cell r="B2964" t="str">
            <v>PJ15150250/</v>
          </cell>
          <cell r="C2964" t="str">
            <v>Alambrado para cabeceira de campo de esporte, executado com postes de tubo de ferro galvanizado de 2", com altura livre de 5,30m, ficando 0,70m enterrados em prismas de concreto de 18MPa, medindo (0,30x0,30x0,75)m, estando os postes espacados de 2m, com 3</v>
          </cell>
          <cell r="D2964" t="str">
            <v>m2</v>
          </cell>
          <cell r="E2964">
            <v>95.82</v>
          </cell>
        </row>
        <row r="2965">
          <cell r="A2965" t="str">
            <v>PJ017933</v>
          </cell>
          <cell r="B2965" t="str">
            <v>PJ15150300/</v>
          </cell>
          <cell r="C2965" t="str">
            <v>Contraventamento de alambrado com tubos de ferro galvanizado, com diametro interno de 2", sem costura.  Fornecimento e colocacao.</v>
          </cell>
          <cell r="D2965" t="str">
            <v>m</v>
          </cell>
          <cell r="E2965">
            <v>42.74</v>
          </cell>
        </row>
        <row r="2966">
          <cell r="A2966" t="str">
            <v>PJ017932</v>
          </cell>
          <cell r="B2966" t="str">
            <v>PJ15150303/</v>
          </cell>
          <cell r="C2966" t="str">
            <v>Contraventamento de alambrado com tubos de ferro galvanizado, com diametro interno de 2", com costura.  Fornecimento e colocacao.</v>
          </cell>
          <cell r="D2966" t="str">
            <v>m</v>
          </cell>
          <cell r="E2966">
            <v>42.95</v>
          </cell>
        </row>
        <row r="2967">
          <cell r="A2967" t="str">
            <v>PJ006689</v>
          </cell>
          <cell r="B2967" t="str">
            <v>PJ20050050/</v>
          </cell>
          <cell r="C2967" t="str">
            <v>Adubo organico (esterco de gado).  Fornecimento.</v>
          </cell>
          <cell r="D2967" t="str">
            <v>m3</v>
          </cell>
          <cell r="E2967">
            <v>76.25</v>
          </cell>
        </row>
        <row r="2968">
          <cell r="A2968" t="str">
            <v>PJ000527</v>
          </cell>
          <cell r="B2968" t="str">
            <v>PJ20050053/</v>
          </cell>
          <cell r="C2968" t="str">
            <v>Adubacao quimica com formula completa (NPK-04-14-08), em gramados (1 vez por ano).</v>
          </cell>
          <cell r="D2968" t="str">
            <v>ha</v>
          </cell>
          <cell r="E2968">
            <v>580.39</v>
          </cell>
        </row>
        <row r="2969">
          <cell r="A2969" t="str">
            <v>PJ004849</v>
          </cell>
          <cell r="B2969" t="str">
            <v>PJ20050060/</v>
          </cell>
          <cell r="C2969" t="str">
            <v>Terra estrumada, inclusive carga, transporte e descarga.  Fornecimento.</v>
          </cell>
          <cell r="D2969" t="str">
            <v>m3</v>
          </cell>
          <cell r="E2969">
            <v>45</v>
          </cell>
        </row>
        <row r="2970">
          <cell r="A2970" t="str">
            <v>PJ006688</v>
          </cell>
          <cell r="B2970" t="str">
            <v>PJ20050070/</v>
          </cell>
          <cell r="C2970" t="str">
            <v>Terra tipo capa de morro, inclusive carga, descarga e transporte.  Fornecimento.</v>
          </cell>
          <cell r="D2970" t="str">
            <v>m3</v>
          </cell>
          <cell r="E2970">
            <v>32.5</v>
          </cell>
        </row>
        <row r="2971">
          <cell r="A2971" t="str">
            <v>PJ000513</v>
          </cell>
          <cell r="B2971" t="str">
            <v>PJ20050100/</v>
          </cell>
          <cell r="C2971" t="str">
            <v>Aparo manual, com enxadao ou tesoura, de beiral de gramado.</v>
          </cell>
          <cell r="D2971" t="str">
            <v>m</v>
          </cell>
          <cell r="E2971">
            <v>0.1</v>
          </cell>
        </row>
        <row r="2972">
          <cell r="A2972" t="str">
            <v>PJ000510</v>
          </cell>
          <cell r="B2972" t="str">
            <v>PJ20050150/</v>
          </cell>
          <cell r="C2972" t="str">
            <v>Arrancamento de ervas daninhas pela raiz, em area gramada.</v>
          </cell>
          <cell r="D2972" t="str">
            <v>m2</v>
          </cell>
          <cell r="E2972">
            <v>0.43</v>
          </cell>
        </row>
        <row r="2973">
          <cell r="A2973" t="str">
            <v>PJ000526</v>
          </cell>
          <cell r="B2973" t="str">
            <v>PJ20050200/</v>
          </cell>
          <cell r="C2973" t="str">
            <v>Aterro com terra preta simples, para execucao de gramados.</v>
          </cell>
          <cell r="D2973" t="str">
            <v>m3</v>
          </cell>
          <cell r="E2973">
            <v>62.26</v>
          </cell>
        </row>
        <row r="2974">
          <cell r="A2974" t="str">
            <v>PJ000528</v>
          </cell>
          <cell r="B2974" t="str">
            <v>PJ20050250/</v>
          </cell>
          <cell r="C2974" t="str">
            <v>Calagem de gramados (1 vez por ano).</v>
          </cell>
          <cell r="D2974" t="str">
            <v>ha</v>
          </cell>
          <cell r="E2974">
            <v>318.72000000000003</v>
          </cell>
        </row>
        <row r="2975">
          <cell r="A2975" t="str">
            <v>PJ017861</v>
          </cell>
          <cell r="B2975" t="str">
            <v>PJ20050300/</v>
          </cell>
          <cell r="C2975" t="str">
            <v>Capina de ervas, gramineas, etc, em area de brita.</v>
          </cell>
          <cell r="D2975" t="str">
            <v>m2</v>
          </cell>
          <cell r="E2975">
            <v>1.34</v>
          </cell>
        </row>
        <row r="2976">
          <cell r="A2976" t="str">
            <v>PJ000518</v>
          </cell>
          <cell r="B2976" t="str">
            <v>PJ20050303/</v>
          </cell>
          <cell r="C2976" t="str">
            <v>Capina de ervas, gramineas e etc., em superficie ensaibrada.</v>
          </cell>
          <cell r="D2976" t="str">
            <v>m2</v>
          </cell>
          <cell r="E2976">
            <v>7.0000000000000007E-2</v>
          </cell>
        </row>
        <row r="2977">
          <cell r="A2977" t="str">
            <v>PJ004893</v>
          </cell>
          <cell r="B2977" t="str">
            <v>PJ20050306/</v>
          </cell>
          <cell r="C2977" t="str">
            <v>Capina de conservacao em superficie ensaibrada, gramada, etc.</v>
          </cell>
          <cell r="D2977" t="str">
            <v>m2</v>
          </cell>
          <cell r="E2977">
            <v>0.64</v>
          </cell>
        </row>
        <row r="2978">
          <cell r="A2978" t="str">
            <v>PJ004852</v>
          </cell>
          <cell r="B2978" t="str">
            <v>PJ20050309/</v>
          </cell>
          <cell r="C2978" t="str">
            <v>Capina para construcao de trilhas e aceiros, sobre material de 1a categoria, a ceu aberto, ate a profundidade de 0,10m.</v>
          </cell>
          <cell r="D2978" t="str">
            <v>m2</v>
          </cell>
          <cell r="E2978">
            <v>1.03</v>
          </cell>
        </row>
        <row r="2979">
          <cell r="A2979" t="str">
            <v>PJ006714</v>
          </cell>
          <cell r="B2979" t="str">
            <v>PJ20050350/</v>
          </cell>
          <cell r="C2979" t="str">
            <v>Capina manual, remocao e selecao de mudas de essencias florestais, custo valido para cada 100 unidades, com altura de 14cm, largura de 10cm.</v>
          </cell>
          <cell r="D2979" t="str">
            <v>un</v>
          </cell>
          <cell r="E2979">
            <v>0.44</v>
          </cell>
        </row>
        <row r="2980">
          <cell r="A2980" t="str">
            <v>PJ017536</v>
          </cell>
          <cell r="B2980" t="str">
            <v>PJ25300159/</v>
          </cell>
          <cell r="C2980" t="str">
            <v>Casinhas: substituicao das vigas de sustentacao de assoalhos em eucalipto, considerando-se retirada das vigas e colocacao de novas, com a remontagem do brinquedo de eucalipto.</v>
          </cell>
          <cell r="D2980" t="str">
            <v>cj</v>
          </cell>
          <cell r="E2980">
            <v>414.08</v>
          </cell>
        </row>
        <row r="2981">
          <cell r="A2981" t="str">
            <v>PJ017537</v>
          </cell>
          <cell r="B2981" t="str">
            <v>PJ25300162/</v>
          </cell>
          <cell r="C2981" t="str">
            <v>Casinhas: substituicao de 1 (uma) viga de sustentacao de assoalho em eucalipto, considerando-se retirada da viga e colocacao de nova, com a remontagem do brinquedo de eucalipto.</v>
          </cell>
          <cell r="D2981" t="str">
            <v>un</v>
          </cell>
          <cell r="E2981">
            <v>59.34</v>
          </cell>
        </row>
        <row r="2982">
          <cell r="A2982" t="str">
            <v>PJ017529</v>
          </cell>
          <cell r="B2982" t="str">
            <v>PJ25300200/</v>
          </cell>
          <cell r="C2982" t="str">
            <v>Cercas de eucalipto em laterais de casinhas e/ou patamares dos brinquedos de eucalipto: substituicao de troncos de eucalipto autoclavado com diametro de 6 a 8cm, considerando-se a retirada do danificado e instalacao de novos troncos (quatro por lateral co</v>
          </cell>
          <cell r="D2982" t="str">
            <v>cj</v>
          </cell>
          <cell r="E2982">
            <v>266.82</v>
          </cell>
        </row>
        <row r="2983">
          <cell r="A2983" t="str">
            <v>PJ017563</v>
          </cell>
          <cell r="B2983" t="str">
            <v>PJ25300250/</v>
          </cell>
          <cell r="C2983" t="str">
            <v>Cordas dos brinquedos de eucalipto: substituicao de corda dos brinquedos onde estas estiverem danificadas, compreendendo a retirada do danificado e colocacao de cordas novas.</v>
          </cell>
          <cell r="D2983" t="str">
            <v>m</v>
          </cell>
          <cell r="E2983">
            <v>22.58</v>
          </cell>
        </row>
        <row r="2984">
          <cell r="A2984" t="str">
            <v>PJ017528</v>
          </cell>
          <cell r="B2984" t="str">
            <v>PJ25300300/</v>
          </cell>
          <cell r="C2984" t="str">
            <v>Escada horizontal: substituicao da parte superior do brinquedo de eucalipto por outra completa.</v>
          </cell>
          <cell r="D2984" t="str">
            <v>cj</v>
          </cell>
          <cell r="E2984">
            <v>337.34</v>
          </cell>
        </row>
        <row r="2985">
          <cell r="A2985" t="str">
            <v>PJ017527</v>
          </cell>
          <cell r="B2985" t="str">
            <v>PJ25300303/</v>
          </cell>
          <cell r="C2985" t="str">
            <v>Escada horizontal: substituicao de uma coluna de sustentacao do brinquedo de eucalipto por nova, considerando-se retirada e remontagem.</v>
          </cell>
          <cell r="D2985" t="str">
            <v>un</v>
          </cell>
          <cell r="E2985">
            <v>52.88</v>
          </cell>
        </row>
        <row r="2986">
          <cell r="A2986" t="str">
            <v>PJ017518</v>
          </cell>
          <cell r="B2986" t="str">
            <v>PJ25300306/</v>
          </cell>
          <cell r="C2986" t="str">
            <v>Escada de acesso ao escarregador: troca do corrimao, retirada do danificado e remontagem com pintura do brinquedo de eucalipto.</v>
          </cell>
          <cell r="D2986" t="str">
            <v>cj</v>
          </cell>
          <cell r="E2986">
            <v>71.97</v>
          </cell>
        </row>
        <row r="2987">
          <cell r="A2987" t="str">
            <v>PJ017519</v>
          </cell>
          <cell r="B2987" t="str">
            <v>PJ25300309/</v>
          </cell>
          <cell r="C2987" t="str">
            <v>Escada de acesso ao escorregador: troca da escada, corrimao e retirada da peca danificada e remontagem do brinquedo de eucalipto.</v>
          </cell>
          <cell r="D2987" t="str">
            <v>cj</v>
          </cell>
          <cell r="E2987">
            <v>341.12</v>
          </cell>
        </row>
        <row r="2988">
          <cell r="A2988" t="str">
            <v>PJ017530</v>
          </cell>
          <cell r="B2988" t="str">
            <v>PJ25300312/</v>
          </cell>
          <cell r="C2988" t="str">
            <v>Escadas de acesso aos patamares ou casinhas de eucalipto: substituicao de cordas e pecas danificadas nos brinquedos de eucalipto por novas.</v>
          </cell>
          <cell r="D2988" t="str">
            <v>cj</v>
          </cell>
          <cell r="E2988">
            <v>221.76</v>
          </cell>
        </row>
        <row r="2989">
          <cell r="A2989" t="str">
            <v>PJ017531</v>
          </cell>
          <cell r="B2989" t="str">
            <v>PJ25300315/</v>
          </cell>
          <cell r="C2989" t="str">
            <v>Escadas de acesso aos patamares ou casinhas de eucalipto: substituicao de tubos e pecas danificadas nos brinquedos de aucalipto por novos.</v>
          </cell>
          <cell r="D2989" t="str">
            <v>cj</v>
          </cell>
          <cell r="E2989">
            <v>250.96</v>
          </cell>
        </row>
        <row r="2990">
          <cell r="A2990" t="str">
            <v>PJ017523</v>
          </cell>
          <cell r="B2990" t="str">
            <v>PJ25300350/</v>
          </cell>
          <cell r="C2990" t="str">
            <v>Estrutura em troncos de eucalipto: substituicao de tronco, retirada e remontagem.</v>
          </cell>
          <cell r="D2990" t="str">
            <v>m</v>
          </cell>
          <cell r="E2990">
            <v>66.44</v>
          </cell>
        </row>
        <row r="2991">
          <cell r="A2991" t="str">
            <v>PJ017524</v>
          </cell>
          <cell r="B2991" t="str">
            <v>PJ25300400/</v>
          </cell>
          <cell r="C2991" t="str">
            <v>Gangorra simples: retirada e remontagem do eixo principal de sustentacao do brinquedo de eucalipto.</v>
          </cell>
          <cell r="D2991" t="str">
            <v>un</v>
          </cell>
          <cell r="E2991">
            <v>31.24</v>
          </cell>
        </row>
        <row r="2992">
          <cell r="A2992" t="str">
            <v>PJ017525</v>
          </cell>
          <cell r="B2992" t="str">
            <v>PJ25300403/</v>
          </cell>
          <cell r="C2992" t="str">
            <v>Gangorra simples: retirada e reinstalacao dos apoios de mao do brinquedo de eucalipto.</v>
          </cell>
          <cell r="D2992" t="str">
            <v>cj</v>
          </cell>
          <cell r="E2992">
            <v>44.46</v>
          </cell>
        </row>
        <row r="2993">
          <cell r="A2993" t="str">
            <v>PJ017526</v>
          </cell>
          <cell r="B2993" t="str">
            <v>PJ25300406/</v>
          </cell>
          <cell r="C2993" t="str">
            <v>Gangorra simples: retirada e remontagem do tronco principal de eucalipto,do eixo principal e dos apoios de mao.</v>
          </cell>
          <cell r="D2993" t="str">
            <v>cj</v>
          </cell>
          <cell r="E2993">
            <v>142.53</v>
          </cell>
        </row>
        <row r="2994">
          <cell r="A2994" t="str">
            <v>PJ017532</v>
          </cell>
          <cell r="B2994" t="str">
            <v>PJ25300450/</v>
          </cell>
          <cell r="C2994" t="str">
            <v>Jangadas: Substituicao de pneus em equipamentos onde estes estejam fixados ao mesmo por parafusos, considerando retirada do pneu e remontagem do brinquedo de eucalipto.</v>
          </cell>
          <cell r="D2994" t="str">
            <v>un</v>
          </cell>
          <cell r="E2994">
            <v>99.55</v>
          </cell>
        </row>
        <row r="2995">
          <cell r="A2995" t="str">
            <v>PJ017538</v>
          </cell>
          <cell r="B2995" t="str">
            <v>PJ25300500/</v>
          </cell>
          <cell r="C2995" t="str">
            <v>Peca em tubo de ferro galvanizado de 3/4": retirada da peca danificada e instalacao de peca nova com ou sem curvatura, inclusive pintura.</v>
          </cell>
          <cell r="D2995" t="str">
            <v>m</v>
          </cell>
          <cell r="E2995">
            <v>37.82</v>
          </cell>
        </row>
        <row r="2996">
          <cell r="A2996" t="str">
            <v>PJ017557</v>
          </cell>
          <cell r="B2996" t="str">
            <v>PJ25300550/</v>
          </cell>
          <cell r="C2996" t="str">
            <v>Ponte pensil: troca de cabo de aco das pontes dos brinquedos de eucalipto, considerando-se retirada e reposicao de cabo de aco.</v>
          </cell>
          <cell r="D2996" t="str">
            <v>un</v>
          </cell>
          <cell r="E2996">
            <v>76.739999999999995</v>
          </cell>
        </row>
        <row r="2997">
          <cell r="A2997" t="str">
            <v>PJ017558</v>
          </cell>
          <cell r="B2997" t="str">
            <v>PJ25300553/</v>
          </cell>
          <cell r="C2997" t="str">
            <v>Ponte pensil: troca das correntes de troncos das pontes dos brinquedos de eucalipto, considerando-se a retirada das correntes danificadas e colocacao de novas correntes.</v>
          </cell>
          <cell r="D2997" t="str">
            <v>cj</v>
          </cell>
          <cell r="E2997">
            <v>82.18</v>
          </cell>
        </row>
        <row r="2998">
          <cell r="A2998" t="str">
            <v>PJ017559</v>
          </cell>
          <cell r="B2998" t="str">
            <v>PJ25300556/</v>
          </cell>
          <cell r="C2998" t="str">
            <v>Ponte pensil: substituicao do guarda corpo de tronco da ponte de eucalipto, compreendendo a retirada do danificado e colocacao de guarda corpo novo.</v>
          </cell>
          <cell r="D2998" t="str">
            <v>m</v>
          </cell>
          <cell r="E2998">
            <v>30.07</v>
          </cell>
        </row>
        <row r="2999">
          <cell r="A2999" t="str">
            <v>PJ017560</v>
          </cell>
          <cell r="B2999" t="str">
            <v>PJ25300559/</v>
          </cell>
          <cell r="C2999" t="str">
            <v>Ponte pensil: substituicao do guarda corpo de corda do brinquedo de eucalipto, compreendo a retirada do danificado e colocacao de cordas novas.</v>
          </cell>
          <cell r="D2999" t="str">
            <v>m</v>
          </cell>
          <cell r="E2999">
            <v>9.24</v>
          </cell>
        </row>
        <row r="3000">
          <cell r="A3000" t="str">
            <v>PJ017561</v>
          </cell>
          <cell r="B3000" t="str">
            <v>PJ25300562/</v>
          </cell>
          <cell r="C3000" t="str">
            <v>Ponte pensil: substituicao do guarda corpo de correntes do brinquedo de eucalipto, compreendendo a retirada do danificado e colocacao de correntes novas.</v>
          </cell>
          <cell r="D3000" t="str">
            <v>un</v>
          </cell>
          <cell r="E3000">
            <v>26.74</v>
          </cell>
        </row>
        <row r="3001">
          <cell r="A3001" t="str">
            <v>PJ017562</v>
          </cell>
          <cell r="B3001" t="str">
            <v>PJ25300565/</v>
          </cell>
          <cell r="C3001" t="str">
            <v>Ponte pensil: substituicao de tronco de eucalipto que compoe o piso da ponte do brinquedo de eucalipto, compreendendo a retirada do danificado e colocacao de novo tronco.</v>
          </cell>
          <cell r="D3001" t="str">
            <v>m</v>
          </cell>
          <cell r="E3001">
            <v>38.4</v>
          </cell>
        </row>
        <row r="3002">
          <cell r="A3002" t="str">
            <v>PJ017520</v>
          </cell>
          <cell r="B3002" t="str">
            <v>PJ25300600/</v>
          </cell>
          <cell r="C3002" t="str">
            <v>Prancha do escorregador: troca com retirada da peca danificada e remontagem do brinquedo de eucalipto.</v>
          </cell>
          <cell r="D3002" t="str">
            <v>un</v>
          </cell>
          <cell r="E3002">
            <v>209.11</v>
          </cell>
        </row>
        <row r="3003">
          <cell r="A3003" t="str">
            <v>PJ017521</v>
          </cell>
          <cell r="B3003" t="str">
            <v>PJ25300603/</v>
          </cell>
          <cell r="C3003" t="str">
            <v>Prancha do escorregador: troca do leito do escorregador com retirada do danificado e remontagem do brinquedo de eucalipto.</v>
          </cell>
          <cell r="D3003" t="str">
            <v>un</v>
          </cell>
          <cell r="E3003">
            <v>801.15</v>
          </cell>
        </row>
        <row r="3004">
          <cell r="A3004" t="str">
            <v>PJ017522</v>
          </cell>
          <cell r="B3004" t="str">
            <v>PJ25300606/</v>
          </cell>
          <cell r="C3004" t="str">
            <v>Prancha do escorregador: troca do esqueleto de sustentacao do leito do escorregador com retirada do danificado e remontagem do brinquedo de eucalipto.</v>
          </cell>
          <cell r="D3004" t="str">
            <v>un</v>
          </cell>
          <cell r="E3004">
            <v>161.52000000000001</v>
          </cell>
        </row>
        <row r="3005">
          <cell r="A3005" t="str">
            <v>PJ017513</v>
          </cell>
          <cell r="B3005" t="str">
            <v>PJ25300650/</v>
          </cell>
          <cell r="C3005" t="str">
            <v>Travessao de sustentacao em eucalipto  dos balancos (com tres lugares): troca da peca, retirada e remontagem do brinquedo de eucalipto.</v>
          </cell>
          <cell r="D3005" t="str">
            <v>un</v>
          </cell>
          <cell r="E3005">
            <v>215.05</v>
          </cell>
        </row>
        <row r="3006">
          <cell r="A3006" t="str">
            <v>PJ017514</v>
          </cell>
          <cell r="B3006" t="str">
            <v>PJ25300653/</v>
          </cell>
          <cell r="C3006" t="str">
            <v>Travessao de sustentacao em eucalipto  dos balancos (com dois lugares): troca da peca, retirada e remontagem do brinquedo de eucalipto.</v>
          </cell>
          <cell r="D3006" t="str">
            <v>un</v>
          </cell>
          <cell r="E3006">
            <v>149.61000000000001</v>
          </cell>
        </row>
        <row r="3007">
          <cell r="A3007" t="str">
            <v>PJ017556</v>
          </cell>
          <cell r="B3007" t="str">
            <v>PJ25300700/</v>
          </cell>
          <cell r="C3007" t="str">
            <v>Tubo de ferro galvanizado de 1", tipo cano bombeiro, para servir de escorregador nos brinquedos de eucalipto, compreendendo retirada do danificado, substituicao por novo considerando a pintura.</v>
          </cell>
          <cell r="D3007" t="str">
            <v>cj</v>
          </cell>
          <cell r="E3007">
            <v>130.1</v>
          </cell>
        </row>
        <row r="3008">
          <cell r="A3008" t="str">
            <v>PJ005207</v>
          </cell>
          <cell r="B3008" t="str">
            <v>PJ30050050/</v>
          </cell>
          <cell r="C3008" t="str">
            <v>Encanteiramento de sacos plasticos para producao de mudas de essencias florestais.  Cada 100 unidades.</v>
          </cell>
          <cell r="D3008" t="str">
            <v>un</v>
          </cell>
          <cell r="E3008">
            <v>4.25</v>
          </cell>
        </row>
        <row r="3009">
          <cell r="A3009" t="str">
            <v>PJ006710</v>
          </cell>
          <cell r="B3009" t="str">
            <v>PJ30050053/</v>
          </cell>
          <cell r="C3009" t="str">
            <v>Encanteiramento dos sacos plasticos para producao de mudas de essencias florestais, com altura de 14cm, largura de 10cm.  Custo valido para cada 100 unidades.</v>
          </cell>
          <cell r="D3009" t="str">
            <v>un</v>
          </cell>
          <cell r="E3009">
            <v>1.0900000000000001</v>
          </cell>
        </row>
        <row r="3010">
          <cell r="A3010" t="str">
            <v>PJ005206</v>
          </cell>
          <cell r="B3010" t="str">
            <v>PJ30050100/</v>
          </cell>
          <cell r="C3010" t="str">
            <v>Enchimento de sacos plasticos para mudas de essencias florestais.  Para 100 unidades.</v>
          </cell>
          <cell r="D3010" t="str">
            <v>un</v>
          </cell>
          <cell r="E3010">
            <v>8.1</v>
          </cell>
        </row>
        <row r="3011">
          <cell r="A3011" t="str">
            <v>PJ009342</v>
          </cell>
          <cell r="B3011" t="str">
            <v>PJ30050103/</v>
          </cell>
          <cell r="C3011" t="str">
            <v>Enchimento de sacos plasticos para producao de mudas de essencias florestais, com costura e perfurados, inclusive fornecimento, custo valido para cada 100 unidades, com dimensoes de (10x15)cmx0,10mm.</v>
          </cell>
          <cell r="D3011" t="str">
            <v>un</v>
          </cell>
          <cell r="E3011">
            <v>3.31</v>
          </cell>
        </row>
        <row r="3012">
          <cell r="A3012" t="str">
            <v>PJ010348</v>
          </cell>
          <cell r="B3012" t="str">
            <v>PJ30050106/</v>
          </cell>
          <cell r="C3012" t="str">
            <v>Enchimento de sacos plasticos para producao de mudas de essencias florestais, com costura e perfurados, na cor preta, inclusive fornecimento, custo valido para cada 100 unidades, com dimensoes de (13x14)cmx0,15mm.</v>
          </cell>
          <cell r="D3012" t="str">
            <v>un</v>
          </cell>
          <cell r="E3012">
            <v>4.49</v>
          </cell>
        </row>
        <row r="3013">
          <cell r="A3013" t="str">
            <v>PJ010349</v>
          </cell>
          <cell r="B3013" t="str">
            <v>PJ30050109/</v>
          </cell>
          <cell r="C3013" t="str">
            <v>Enchimento de sacos plasticos para producao de mudas de essencias florestais, com costura e perfurados, na cor preta, inclusive fornecimento, custo valido para cada 100 unidades, com dimensoes de (14x18)cmx0,15mm.</v>
          </cell>
          <cell r="D3013" t="str">
            <v>un</v>
          </cell>
          <cell r="E3013">
            <v>6.97</v>
          </cell>
        </row>
        <row r="3014">
          <cell r="A3014" t="str">
            <v>PJ009343</v>
          </cell>
          <cell r="B3014" t="str">
            <v>PJ30050112/</v>
          </cell>
          <cell r="C3014" t="str">
            <v>Enchimento de sacos plasticos para producao de mudas de essencias florestais, com costura e perfurados, inclusive fornecimento, custo valido para cada 100 unidades, com dimensoes de (14x20)cmx0,15mm.</v>
          </cell>
          <cell r="D3014" t="str">
            <v>un</v>
          </cell>
          <cell r="E3014">
            <v>7.26</v>
          </cell>
        </row>
        <row r="3015">
          <cell r="A3015" t="str">
            <v>PJ009344</v>
          </cell>
          <cell r="B3015" t="str">
            <v>PJ30050115/</v>
          </cell>
          <cell r="C3015" t="str">
            <v>Enchimento de sacos plasticos para producao de mudas de essencias florestais, com costura e perfurados, inclusive fornecimento, custo valido para cada 100 unidades, com dimensoes de (17x30)cmx0,15mm.</v>
          </cell>
          <cell r="D3015" t="str">
            <v>un</v>
          </cell>
          <cell r="E3015">
            <v>13.65</v>
          </cell>
        </row>
        <row r="3016">
          <cell r="A3016" t="str">
            <v>PJ010350</v>
          </cell>
          <cell r="B3016" t="str">
            <v>PJ30050118/</v>
          </cell>
          <cell r="C3016" t="str">
            <v>Enchimento de sacos plasticos para producao de mudas de essencias florestais, com costura e perfurados, na cor preta, inclusive fornecimento, custo valido para cada 100 unidades, com dimensoes de (22x27)cmx0,15mm.</v>
          </cell>
          <cell r="D3016" t="str">
            <v>un</v>
          </cell>
          <cell r="E3016">
            <v>17.02</v>
          </cell>
        </row>
        <row r="3017">
          <cell r="A3017" t="str">
            <v>PJ009345</v>
          </cell>
          <cell r="B3017" t="str">
            <v>PJ30050121/</v>
          </cell>
          <cell r="C3017" t="str">
            <v>Enchimento de sacos plasticos para producao de mudas de essencias florestais, com costura e perfurados, inclusive fornecimento, custo valido para cada 100 unidades, com dimensoes de (25x35)cmx0,22mm.</v>
          </cell>
          <cell r="D3017" t="str">
            <v>un</v>
          </cell>
          <cell r="E3017">
            <v>40.58</v>
          </cell>
        </row>
        <row r="3018">
          <cell r="A3018" t="str">
            <v>PJ006711</v>
          </cell>
          <cell r="B3018" t="str">
            <v>PJ30050150/</v>
          </cell>
          <cell r="C3018" t="str">
            <v>Encanteiramento dos sacos plasticos para producao de mudas de essencias florestais, custo valido para cada 100 unidades, com altura de 20 cm, largura de 13cm.</v>
          </cell>
          <cell r="D3018" t="str">
            <v>un</v>
          </cell>
          <cell r="E3018">
            <v>2.19</v>
          </cell>
        </row>
        <row r="3019">
          <cell r="A3019" t="str">
            <v>PJ006712</v>
          </cell>
          <cell r="B3019" t="str">
            <v>PJ30050153/</v>
          </cell>
          <cell r="C3019" t="str">
            <v>Encanteiramento dos sacos plasticos para producao de mudas de essencias florestais, custo valido para cada 100 unidades, com altura de 30 cm, largura de 15cm.</v>
          </cell>
          <cell r="D3019" t="str">
            <v>un</v>
          </cell>
          <cell r="E3019">
            <v>3.39</v>
          </cell>
        </row>
        <row r="3020">
          <cell r="A3020" t="str">
            <v>PJ006713</v>
          </cell>
          <cell r="B3020" t="str">
            <v>PJ30050156/</v>
          </cell>
          <cell r="C3020" t="str">
            <v>Encanteiramento dos sacos plasticos para producao de mudas de essencias florestais, custo valido para cada 100 unidades, medindo 35cm de altura e 25cm de largura.</v>
          </cell>
          <cell r="D3020" t="str">
            <v>un</v>
          </cell>
          <cell r="E3020">
            <v>10.95</v>
          </cell>
        </row>
        <row r="3021">
          <cell r="A3021" t="str">
            <v>PJ000531</v>
          </cell>
          <cell r="B3021" t="str">
            <v>PJ30050200/</v>
          </cell>
          <cell r="C3021" t="str">
            <v>Preparo de substrato para servicos executados em horto.</v>
          </cell>
          <cell r="D3021" t="str">
            <v>m3</v>
          </cell>
          <cell r="E3021">
            <v>4.05</v>
          </cell>
        </row>
        <row r="3022">
          <cell r="A3022" t="str">
            <v>PJ006718</v>
          </cell>
          <cell r="B3022" t="str">
            <v>PJ30050250/</v>
          </cell>
          <cell r="C3022" t="str">
            <v>Preparo de estacas para producao de mudas de essencias florestais, custo valido para cada 100 unidades.</v>
          </cell>
          <cell r="D3022" t="str">
            <v>un</v>
          </cell>
          <cell r="E3022">
            <v>2.89</v>
          </cell>
        </row>
        <row r="3023">
          <cell r="A3023" t="str">
            <v>PJ005208</v>
          </cell>
          <cell r="B3023" t="str">
            <v>PJ30050300/</v>
          </cell>
          <cell r="C3023" t="str">
            <v>Repicagem e desbaste de mudas de essencias florestais.  Cada 100 unidades.</v>
          </cell>
          <cell r="D3023" t="str">
            <v>un</v>
          </cell>
          <cell r="E3023">
            <v>2.85</v>
          </cell>
        </row>
        <row r="3024">
          <cell r="A3024" t="str">
            <v>PJ009341</v>
          </cell>
          <cell r="B3024" t="str">
            <v>PJ30050350/</v>
          </cell>
          <cell r="C3024" t="str">
            <v>Saco plastico para producao de mudas na medida de (15x25)cmx0,15mm.  Fornecimento.</v>
          </cell>
          <cell r="D3024" t="str">
            <v>Kg</v>
          </cell>
          <cell r="E3024">
            <v>5.53</v>
          </cell>
        </row>
        <row r="3025">
          <cell r="A3025" t="str">
            <v>PJ009339</v>
          </cell>
          <cell r="B3025" t="str">
            <v>PJ30050353/</v>
          </cell>
          <cell r="C3025" t="str">
            <v>Saco plastico para producao de mudas na medida de (20x30)cmx0,20mm.  Fornecimento.</v>
          </cell>
          <cell r="D3025" t="str">
            <v>Kg</v>
          </cell>
          <cell r="E3025">
            <v>5.2</v>
          </cell>
        </row>
        <row r="3026">
          <cell r="A3026" t="str">
            <v>PJ009340</v>
          </cell>
          <cell r="B3026" t="str">
            <v>PJ30050356/</v>
          </cell>
          <cell r="C3026" t="str">
            <v>Saco plastico para producao de mudas na medida de (28x35)cmx0,22mm.  Fornecimento.</v>
          </cell>
          <cell r="D3026" t="str">
            <v>Kg</v>
          </cell>
          <cell r="E3026">
            <v>5.2</v>
          </cell>
        </row>
        <row r="3027">
          <cell r="A3027" t="str">
            <v>PJ007808</v>
          </cell>
          <cell r="B3027" t="str">
            <v>PJ35050050/</v>
          </cell>
          <cell r="C3027" t="str">
            <v>Abertura de cova (30x30x30)cm, em banqueta, em encosta, inclusive marcacao.</v>
          </cell>
          <cell r="D3027" t="str">
            <v>un</v>
          </cell>
          <cell r="E3027">
            <v>0.57999999999999996</v>
          </cell>
        </row>
        <row r="3028">
          <cell r="A3028" t="str">
            <v>PJ018023</v>
          </cell>
          <cell r="B3028" t="str">
            <v>PJ35050056/</v>
          </cell>
          <cell r="C3028" t="str">
            <v>Abertura de cova (15x15x15)cm, incluindo incorporacao de esterco curtido, para plantio de vegetacao reptante em area de restinga plana.</v>
          </cell>
          <cell r="D3028" t="str">
            <v>un</v>
          </cell>
          <cell r="E3028">
            <v>0.19</v>
          </cell>
        </row>
        <row r="3029">
          <cell r="A3029" t="str">
            <v>PJ018024</v>
          </cell>
          <cell r="B3029" t="str">
            <v>PJ35050059/</v>
          </cell>
          <cell r="C3029" t="str">
            <v>Abertura de cova (20x20x20)cm, incluindo incorporacao de esterco curtido, para plantio de vegetacao cactaceas em area de restinga plana.</v>
          </cell>
          <cell r="D3029" t="str">
            <v>un</v>
          </cell>
          <cell r="E3029">
            <v>0.44</v>
          </cell>
        </row>
        <row r="3030">
          <cell r="A3030" t="str">
            <v>PJ018025</v>
          </cell>
          <cell r="B3030" t="str">
            <v>PJ35050062/</v>
          </cell>
          <cell r="C3030" t="str">
            <v>Abertura de cova (30x30x30)cm, incluindo incorporacao de esterco curtido, para plantio de vegetacao arbustiva em area de restinga plana.</v>
          </cell>
          <cell r="D3030" t="str">
            <v>un</v>
          </cell>
          <cell r="E3030">
            <v>0.26</v>
          </cell>
        </row>
        <row r="3031">
          <cell r="A3031" t="str">
            <v>PJ004901</v>
          </cell>
          <cell r="B3031" t="str">
            <v>PJ35050100/</v>
          </cell>
          <cell r="C3031" t="str">
            <v>Adubacao e calagem, usando adubo organico/mineral, em mudas plantadas em encostas.</v>
          </cell>
          <cell r="D3031" t="str">
            <v>un</v>
          </cell>
          <cell r="E3031">
            <v>0.67</v>
          </cell>
        </row>
        <row r="3032">
          <cell r="A3032" t="str">
            <v>PJ007802</v>
          </cell>
          <cell r="B3032" t="str">
            <v>PJ35050150/</v>
          </cell>
          <cell r="C3032" t="str">
            <v>Capina de aceiro em encosta em area previamente rocada, em fase de implantacao.</v>
          </cell>
          <cell r="D3032" t="str">
            <v>m2</v>
          </cell>
          <cell r="E3032">
            <v>0.26</v>
          </cell>
        </row>
        <row r="3033">
          <cell r="A3033" t="str">
            <v>PJ007803</v>
          </cell>
          <cell r="B3033" t="str">
            <v>PJ35050153/</v>
          </cell>
          <cell r="C3033" t="str">
            <v>Capina de aceiro em encosta em area previamente rocada, em fase de manutencao.</v>
          </cell>
          <cell r="D3033" t="str">
            <v>m2</v>
          </cell>
          <cell r="E3033">
            <v>0.19</v>
          </cell>
        </row>
        <row r="3034">
          <cell r="A3034" t="str">
            <v>PJ007806</v>
          </cell>
          <cell r="B3034" t="str">
            <v>PJ35050200/</v>
          </cell>
          <cell r="C3034" t="str">
            <v>Capina de vegetacao graminea em area de encosta em curva de nivel, inclusive marcacao de faixas em curva de nivel, em fase de implantacao.</v>
          </cell>
          <cell r="D3034" t="str">
            <v>m2</v>
          </cell>
          <cell r="E3034">
            <v>0.2</v>
          </cell>
        </row>
        <row r="3035">
          <cell r="A3035" t="str">
            <v>PJ007807</v>
          </cell>
          <cell r="B3035" t="str">
            <v>PJ35050203/</v>
          </cell>
          <cell r="C3035" t="str">
            <v>Capina de vegetacao graminea em area de encosta em curva de nivel, em fase de manutencao.</v>
          </cell>
          <cell r="D3035" t="str">
            <v>m2</v>
          </cell>
          <cell r="E3035">
            <v>0.16</v>
          </cell>
        </row>
        <row r="3036">
          <cell r="A3036" t="str">
            <v>PJ018082</v>
          </cell>
          <cell r="B3036" t="str">
            <v>PJ35050245/</v>
          </cell>
          <cell r="C3036" t="e">
            <v>#N/A</v>
          </cell>
          <cell r="D3036" t="e">
            <v>#N/A</v>
          </cell>
          <cell r="E3036">
            <v>0.1</v>
          </cell>
        </row>
        <row r="3037">
          <cell r="A3037" t="str">
            <v>PJ008981</v>
          </cell>
          <cell r="B3037" t="str">
            <v>PJ35050250/</v>
          </cell>
          <cell r="C3037" t="str">
            <v>Mudas de essencias florestais de 30cm a 50cm de altura, tipo Sabia, Marica, Trema, Aroeira, Ipes, Pau-Ferro e similares.  Fornecimento.</v>
          </cell>
          <cell r="D3037" t="str">
            <v>un</v>
          </cell>
          <cell r="E3037">
            <v>0.4</v>
          </cell>
        </row>
        <row r="3038">
          <cell r="A3038" t="str">
            <v>PJ000491</v>
          </cell>
          <cell r="B3038" t="str">
            <v>PJ35050300/</v>
          </cell>
          <cell r="C3038" t="str">
            <v>Plantio de grama em placas, em encosta, tipo Sao Carlos, Batatais ou Larga, inclusive compra e arrancamento no local de origem, carga, transporte manual encosta acima, descarga e preparo do terreno.</v>
          </cell>
          <cell r="D3038" t="str">
            <v>m2</v>
          </cell>
          <cell r="E3038">
            <v>6.25</v>
          </cell>
        </row>
        <row r="3039">
          <cell r="A3039" t="str">
            <v>PJ008980</v>
          </cell>
          <cell r="B3039" t="str">
            <v>PJ35050350/</v>
          </cell>
          <cell r="C3039" t="str">
            <v>Plantio e adubacao de mudas em encosta, de 30cm a 50cm de altura, tipo Sabia, Marica, Trema, Aroeira, Ipes, Pau-Ferro e similares.  Fornecimento da muda incluso.</v>
          </cell>
          <cell r="D3039" t="str">
            <v>un</v>
          </cell>
          <cell r="E3039">
            <v>0.92</v>
          </cell>
        </row>
        <row r="3040">
          <cell r="A3040" t="str">
            <v>PJ018026</v>
          </cell>
          <cell r="B3040" t="str">
            <v>PJ35050400/</v>
          </cell>
          <cell r="C3040" t="str">
            <v>Plantio de mudas de vegetacao arbustiva, exclusive o fornecimento de muda, em area de restinga plana.</v>
          </cell>
          <cell r="D3040" t="str">
            <v>un</v>
          </cell>
          <cell r="E3040">
            <v>0.57999999999999996</v>
          </cell>
        </row>
        <row r="3041">
          <cell r="A3041" t="str">
            <v>RV017678</v>
          </cell>
          <cell r="B3041" t="str">
            <v>RV05100250A</v>
          </cell>
          <cell r="C3041" t="str">
            <v>Argamassa de cimento, cal, saibro e areia, no traco 1:2:4:4.</v>
          </cell>
          <cell r="D3041" t="str">
            <v>m3</v>
          </cell>
          <cell r="E3041">
            <v>159.91999999999999</v>
          </cell>
        </row>
        <row r="3042">
          <cell r="A3042" t="str">
            <v>RV017679</v>
          </cell>
          <cell r="B3042" t="str">
            <v>RV05100300A</v>
          </cell>
          <cell r="C3042" t="str">
            <v>Argamassa de cimento e areia preta de emboco, no traco 1:2.</v>
          </cell>
          <cell r="D3042" t="str">
            <v>m3</v>
          </cell>
          <cell r="E3042">
            <v>263.02999999999997</v>
          </cell>
        </row>
        <row r="3043">
          <cell r="A3043" t="str">
            <v>RV017680</v>
          </cell>
          <cell r="B3043" t="str">
            <v>RV05100303A</v>
          </cell>
          <cell r="C3043" t="str">
            <v>Argamassa de cimento e areia preta de emboco, no traco 1:4.</v>
          </cell>
          <cell r="D3043" t="str">
            <v>m3</v>
          </cell>
          <cell r="E3043">
            <v>176.89</v>
          </cell>
        </row>
        <row r="3044">
          <cell r="A3044" t="str">
            <v>RV017681</v>
          </cell>
          <cell r="B3044" t="str">
            <v>RV05100306A</v>
          </cell>
          <cell r="C3044" t="str">
            <v>Argamassa de cimento e areia preta de emboco, no traco 1:6.</v>
          </cell>
          <cell r="D3044" t="str">
            <v>m3</v>
          </cell>
          <cell r="E3044">
            <v>140.59</v>
          </cell>
        </row>
        <row r="3045">
          <cell r="A3045" t="str">
            <v>RV017654</v>
          </cell>
          <cell r="B3045" t="str">
            <v>RV05100350A</v>
          </cell>
          <cell r="C3045" t="str">
            <v>Argamassa de cimento e po-de-pedra, no traco 1:3.</v>
          </cell>
          <cell r="D3045" t="str">
            <v>m3</v>
          </cell>
          <cell r="E3045">
            <v>218.51</v>
          </cell>
        </row>
        <row r="3046">
          <cell r="A3046" t="str">
            <v>RV017657</v>
          </cell>
          <cell r="B3046" t="str">
            <v>RV05100353A</v>
          </cell>
          <cell r="C3046" t="str">
            <v>Argamassa de cimento e po-de-pedra, no traco 1:4.</v>
          </cell>
          <cell r="D3046" t="str">
            <v>m3</v>
          </cell>
          <cell r="E3046">
            <v>193.81</v>
          </cell>
        </row>
        <row r="3047">
          <cell r="A3047" t="str">
            <v>RV017651</v>
          </cell>
          <cell r="B3047" t="str">
            <v>RV05100400A</v>
          </cell>
          <cell r="C3047" t="str">
            <v>Argamassa de cimento e saibro, no traco 1:2.</v>
          </cell>
          <cell r="D3047" t="str">
            <v>m3</v>
          </cell>
          <cell r="E3047">
            <v>257.14</v>
          </cell>
        </row>
        <row r="3048">
          <cell r="A3048" t="str">
            <v>RV000418</v>
          </cell>
          <cell r="B3048" t="str">
            <v>RV05100403A</v>
          </cell>
          <cell r="C3048" t="str">
            <v>Argamassa de cimento e saibro, no traco 1:4.</v>
          </cell>
          <cell r="D3048" t="str">
            <v>m3</v>
          </cell>
          <cell r="E3048">
            <v>185.08</v>
          </cell>
        </row>
        <row r="3049">
          <cell r="A3049" t="str">
            <v>RV000419</v>
          </cell>
          <cell r="B3049" t="str">
            <v>RV05100406A</v>
          </cell>
          <cell r="C3049" t="str">
            <v>Argamassa de cimento e saibro, no traco 1:6.</v>
          </cell>
          <cell r="D3049" t="str">
            <v>m3</v>
          </cell>
          <cell r="E3049">
            <v>152.66</v>
          </cell>
        </row>
        <row r="3050">
          <cell r="A3050" t="str">
            <v>RV000420</v>
          </cell>
          <cell r="B3050" t="str">
            <v>RV05100409A</v>
          </cell>
          <cell r="C3050" t="str">
            <v>Argamassa de cimento e saibro, no traco 1:8.</v>
          </cell>
          <cell r="D3050" t="str">
            <v>m3</v>
          </cell>
          <cell r="E3050">
            <v>135.86000000000001</v>
          </cell>
        </row>
        <row r="3051">
          <cell r="A3051" t="str">
            <v>RV017788</v>
          </cell>
          <cell r="B3051" t="str">
            <v>RV05100450A</v>
          </cell>
          <cell r="C3051" t="str">
            <v>Argamassa de cimento, saibro e areia, no traco 1:2:2.</v>
          </cell>
          <cell r="D3051" t="str">
            <v>m3</v>
          </cell>
          <cell r="E3051">
            <v>205.84</v>
          </cell>
        </row>
        <row r="3052">
          <cell r="A3052" t="str">
            <v>RV017789</v>
          </cell>
          <cell r="B3052" t="str">
            <v>RV05100453A</v>
          </cell>
          <cell r="C3052" t="str">
            <v>Argamassa de cimento, saibro e areia, no traco 1:2:3.</v>
          </cell>
          <cell r="D3052" t="str">
            <v>m3</v>
          </cell>
          <cell r="E3052">
            <v>187.56</v>
          </cell>
        </row>
        <row r="3053">
          <cell r="A3053" t="str">
            <v>RV017790</v>
          </cell>
          <cell r="B3053" t="str">
            <v>RV05100456A</v>
          </cell>
          <cell r="C3053" t="str">
            <v>Argamassa de cimento, saibro e areia, no traco 1:3:3.</v>
          </cell>
          <cell r="D3053" t="str">
            <v>m3</v>
          </cell>
          <cell r="E3053">
            <v>172.85</v>
          </cell>
        </row>
        <row r="3054">
          <cell r="A3054" t="str">
            <v>RV017677</v>
          </cell>
          <cell r="B3054" t="str">
            <v>RV05100459A</v>
          </cell>
          <cell r="C3054" t="str">
            <v>Argamassa de cimento, saibro e areia, no traco 1:3:5.</v>
          </cell>
          <cell r="D3054" t="str">
            <v>m3</v>
          </cell>
          <cell r="E3054">
            <v>156.28</v>
          </cell>
        </row>
        <row r="3055">
          <cell r="A3055" t="str">
            <v>RV000786</v>
          </cell>
          <cell r="B3055" t="str">
            <v>RV10050050/</v>
          </cell>
          <cell r="C3055" t="str">
            <v>Chapisco de superficie de concreto ou alvenaria, com argamassa de cimento e areia no traco 1:3.</v>
          </cell>
          <cell r="D3055" t="str">
            <v>m2</v>
          </cell>
          <cell r="E3055">
            <v>3.69</v>
          </cell>
        </row>
        <row r="3056">
          <cell r="A3056" t="str">
            <v>RV000788</v>
          </cell>
          <cell r="B3056" t="str">
            <v>RV10050053/</v>
          </cell>
          <cell r="C3056" t="str">
            <v>Revestimento chapiscado de cimento e areia no traco 1:3 peneirado, espessura de 9mm, aplicado sobre emboco existente.</v>
          </cell>
          <cell r="D3056" t="str">
            <v>m2</v>
          </cell>
          <cell r="E3056">
            <v>4.26</v>
          </cell>
        </row>
        <row r="3057">
          <cell r="A3057" t="str">
            <v>RV007400</v>
          </cell>
          <cell r="B3057" t="str">
            <v>RV10050056/</v>
          </cell>
          <cell r="C3057" t="str">
            <v>Chapisco em argamassa de cimento e areia no traco 1:3 em volume, aditivado com resina acrilica da Reax ou similar.</v>
          </cell>
          <cell r="D3057" t="str">
            <v>m2</v>
          </cell>
          <cell r="E3057">
            <v>3.77</v>
          </cell>
        </row>
        <row r="3058">
          <cell r="A3058" t="str">
            <v>RV000787</v>
          </cell>
          <cell r="B3058" t="str">
            <v>RV10050059A</v>
          </cell>
          <cell r="C3058" t="str">
            <v>Chapisco de superficie de concreto ou alvenaria, usando maquina manual, com argamassa de cimento e areia no traco 1:6.</v>
          </cell>
          <cell r="D3058" t="str">
            <v>m2</v>
          </cell>
          <cell r="E3058">
            <v>1.79</v>
          </cell>
        </row>
        <row r="3059">
          <cell r="A3059" t="str">
            <v>RV000789</v>
          </cell>
          <cell r="B3059" t="str">
            <v>RV10050100/</v>
          </cell>
          <cell r="C3059" t="str">
            <v>Emboco com argamassa de cimento e areia, no traco 1:1,5, com 1,50cm  de espessura, inclusive chapisco.</v>
          </cell>
          <cell r="D3059" t="str">
            <v>m2</v>
          </cell>
          <cell r="E3059">
            <v>13.63</v>
          </cell>
        </row>
        <row r="3060">
          <cell r="A3060" t="str">
            <v>RV000790</v>
          </cell>
          <cell r="B3060" t="str">
            <v>RV10050103/</v>
          </cell>
          <cell r="C3060" t="str">
            <v>Emboco com argamassa de cimento e areia, no traco 1:2 com 1,50cm  de espessura, inclusive chapisco.</v>
          </cell>
          <cell r="D3060" t="str">
            <v>m2</v>
          </cell>
          <cell r="E3060">
            <v>12.67</v>
          </cell>
        </row>
        <row r="3061">
          <cell r="A3061" t="str">
            <v>RV000791</v>
          </cell>
          <cell r="B3061" t="str">
            <v>RV10050106/</v>
          </cell>
          <cell r="C3061" t="str">
            <v>Emboco com argamassa de cimento e areia, no traco 1:3, com 1,50cm  de espessura, inclusive chapisco.</v>
          </cell>
          <cell r="D3061" t="str">
            <v>m2</v>
          </cell>
          <cell r="E3061">
            <v>12.01</v>
          </cell>
        </row>
        <row r="3062">
          <cell r="A3062" t="str">
            <v>RV000793</v>
          </cell>
          <cell r="B3062" t="str">
            <v>RV10050109/</v>
          </cell>
          <cell r="C3062" t="str">
            <v>Emboco com argamassa de cimento e areia, no traco 1:3 com corante, na espessura 2,50cm, aplicado sobre chapisco exclusive este.</v>
          </cell>
          <cell r="D3062" t="str">
            <v>m2</v>
          </cell>
          <cell r="E3062">
            <v>26.24</v>
          </cell>
        </row>
        <row r="3063">
          <cell r="A3063" t="str">
            <v>RV000797</v>
          </cell>
          <cell r="B3063" t="str">
            <v>RV10050112/</v>
          </cell>
          <cell r="C3063" t="str">
            <v>Emboco com argamassa de cimento e areia, no traco 1:3 e Sikafix ou similar, inclusive chapisco.</v>
          </cell>
          <cell r="D3063" t="str">
            <v>m2</v>
          </cell>
          <cell r="E3063">
            <v>23.32</v>
          </cell>
        </row>
        <row r="3064">
          <cell r="A3064" t="str">
            <v>RV000792</v>
          </cell>
          <cell r="B3064" t="str">
            <v>RV10050115/</v>
          </cell>
          <cell r="C3064" t="str">
            <v>Emboco com argamassa de cimento e areia, no traco 1:4, com 1,50cm  de espessura, inclusive chapisco.</v>
          </cell>
          <cell r="D3064" t="str">
            <v>m2</v>
          </cell>
          <cell r="E3064">
            <v>11.4</v>
          </cell>
        </row>
        <row r="3065">
          <cell r="A3065" t="str">
            <v>RV000817</v>
          </cell>
          <cell r="B3065" t="str">
            <v>RV10050150/</v>
          </cell>
          <cell r="C3065" t="str">
            <v>Revestimento interno, de 1 vez, emboco paulista, com argamassa de cimento, cal, saibro e areia fina no traco 1:4:4:4, com acabamento a camurca ou saco.</v>
          </cell>
          <cell r="D3065" t="str">
            <v>m2</v>
          </cell>
          <cell r="E3065">
            <v>9.56</v>
          </cell>
        </row>
        <row r="3066">
          <cell r="A3066" t="str">
            <v>RV000812</v>
          </cell>
          <cell r="B3066" t="str">
            <v>RV10050153/</v>
          </cell>
          <cell r="C3066" t="str">
            <v>Revestimento interno, de 1 vez, com argamassa de cimento e saibro no traco 1:6.</v>
          </cell>
          <cell r="D3066" t="str">
            <v>m2</v>
          </cell>
          <cell r="E3066">
            <v>9.23</v>
          </cell>
        </row>
        <row r="3067">
          <cell r="A3067" t="str">
            <v>RV000813</v>
          </cell>
          <cell r="B3067" t="str">
            <v>RV10050156/</v>
          </cell>
          <cell r="C3067" t="str">
            <v>Revestimento interno, de 1 vez, com argamassa de cimento e saibro no traco 1:8.</v>
          </cell>
          <cell r="D3067" t="str">
            <v>m2</v>
          </cell>
          <cell r="E3067">
            <v>8.73</v>
          </cell>
        </row>
        <row r="3068">
          <cell r="A3068" t="str">
            <v>RV000806</v>
          </cell>
          <cell r="B3068" t="str">
            <v>RV10050159/</v>
          </cell>
          <cell r="C3068" t="str">
            <v>Revestimento interno em massa unica com argamassa de cimento e areia termotratada (Qualimassa ou similar) na espessura de 2cm sobre chapisco, exclusive este.</v>
          </cell>
          <cell r="D3068" t="str">
            <v>m2</v>
          </cell>
          <cell r="E3068">
            <v>9.2100000000000009</v>
          </cell>
        </row>
        <row r="3069">
          <cell r="A3069" t="str">
            <v>RV000816</v>
          </cell>
          <cell r="B3069" t="str">
            <v>RV10050162/</v>
          </cell>
          <cell r="C3069" t="str">
            <v>Revestimento interno, em 2 massas, sendo o emboco com argamassa de cimento e saibro no traco 1:4 e o reboco com massa especial branca ou similar, na espessura de 2mm.</v>
          </cell>
          <cell r="D3069" t="str">
            <v>m2</v>
          </cell>
          <cell r="E3069">
            <v>18.89</v>
          </cell>
        </row>
        <row r="3070">
          <cell r="A3070" t="str">
            <v>RV000794</v>
          </cell>
          <cell r="B3070" t="str">
            <v>RV10050200/</v>
          </cell>
          <cell r="C3070" t="str">
            <v>Revestimento externo, de 1 vez, com argamassa de cimento e terra preta de emboco no traco 1:2, inclusive chapisco.</v>
          </cell>
          <cell r="D3070" t="str">
            <v>m2</v>
          </cell>
          <cell r="E3070">
            <v>15.22</v>
          </cell>
        </row>
        <row r="3071">
          <cell r="A3071" t="str">
            <v>RV000795</v>
          </cell>
          <cell r="B3071" t="str">
            <v>RV10050203/</v>
          </cell>
          <cell r="C3071" t="str">
            <v>Revestimento externo, de 1 vez, com argamassa de cimento e terra preta de emboco no traco 1:4, inclusive chapisco.</v>
          </cell>
          <cell r="D3071" t="str">
            <v>m2</v>
          </cell>
          <cell r="E3071">
            <v>12.7</v>
          </cell>
        </row>
        <row r="3072">
          <cell r="A3072" t="str">
            <v>RV000796</v>
          </cell>
          <cell r="B3072" t="str">
            <v>RV10050206/</v>
          </cell>
          <cell r="C3072" t="str">
            <v>Revestimento externo, de 1 vez, com argamassa de cimento e terra preta de emboco no traco 1:6, inclusive chapisco.</v>
          </cell>
          <cell r="D3072" t="str">
            <v>m2</v>
          </cell>
          <cell r="E3072">
            <v>11.71</v>
          </cell>
        </row>
        <row r="3073">
          <cell r="A3073" t="str">
            <v>RV000801</v>
          </cell>
          <cell r="B3073" t="str">
            <v>RV10050209/</v>
          </cell>
          <cell r="C3073" t="str">
            <v>Revestimento externo, de 1 vez, com argamassa de cimento, saibro macio e areia fina no traco 1:2:2, inclusive chapisco.</v>
          </cell>
          <cell r="D3073" t="str">
            <v>m2</v>
          </cell>
          <cell r="E3073">
            <v>16.57</v>
          </cell>
        </row>
        <row r="3074">
          <cell r="A3074" t="str">
            <v>RV000802</v>
          </cell>
          <cell r="B3074" t="str">
            <v>RV10050212/</v>
          </cell>
          <cell r="C3074" t="str">
            <v>Revestimento externo, de 1 vez, com argamassa de cimento, saibro macio e areia fina no traco 1:3:3, inclusive chapisco.</v>
          </cell>
          <cell r="D3074" t="str">
            <v>m2</v>
          </cell>
          <cell r="E3074">
            <v>15.25</v>
          </cell>
        </row>
        <row r="3075">
          <cell r="A3075" t="str">
            <v>RV000803</v>
          </cell>
          <cell r="B3075" t="str">
            <v>RV10050215/</v>
          </cell>
          <cell r="C3075" t="str">
            <v>Revestimento externo, de 1 vez, com argamassa de cimento, saibro macio e areia fina no traco 1:5:2, inclusive chapisco.</v>
          </cell>
          <cell r="D3075" t="str">
            <v>m2</v>
          </cell>
          <cell r="E3075">
            <v>18.09</v>
          </cell>
        </row>
        <row r="3076">
          <cell r="A3076" t="str">
            <v>RV000807</v>
          </cell>
          <cell r="B3076" t="str">
            <v>RV10050250/</v>
          </cell>
          <cell r="C3076" t="str">
            <v>Revestimento externo em massa unica com argamassa de cimento e areia termotratada (Qualimassa ou similar) na espessura de 3cm sobre chapisco, exclusive este.</v>
          </cell>
          <cell r="D3076" t="str">
            <v>m2</v>
          </cell>
          <cell r="E3076">
            <v>13.77</v>
          </cell>
        </row>
        <row r="3077">
          <cell r="A3077" t="str">
            <v>RV000808</v>
          </cell>
          <cell r="B3077" t="str">
            <v>RV10050253/</v>
          </cell>
          <cell r="C3077" t="str">
            <v>Revestimento externo com reboco pronto tipo Itacreto Camurcado ou similar, cor clara, na espessura de 3mm, sobre emboco existente.</v>
          </cell>
          <cell r="D3077" t="str">
            <v>m2</v>
          </cell>
          <cell r="E3077">
            <v>9.69</v>
          </cell>
        </row>
        <row r="3078">
          <cell r="A3078" t="str">
            <v>RV000810</v>
          </cell>
          <cell r="B3078" t="str">
            <v>RV10050256/</v>
          </cell>
          <cell r="C3078" t="str">
            <v>Revestimento externo com reboco tipo Rebotex com silicone ou similar, cor clara, na espessura de 3mm, sobre emboco existente.</v>
          </cell>
          <cell r="D3078" t="str">
            <v>m2</v>
          </cell>
          <cell r="E3078">
            <v>7.85</v>
          </cell>
        </row>
        <row r="3079">
          <cell r="A3079" t="str">
            <v>RV000811</v>
          </cell>
          <cell r="B3079" t="str">
            <v>RV10050259/</v>
          </cell>
          <cell r="C3079" t="str">
            <v>Revestimento externo com reboco tipo Quartzolit Penteado ou similar, cor clara, na espessura de 3mm, sobre emboco existente.</v>
          </cell>
          <cell r="D3079" t="str">
            <v>m2</v>
          </cell>
          <cell r="E3079">
            <v>12.56</v>
          </cell>
        </row>
        <row r="3080">
          <cell r="A3080" t="str">
            <v>RV000809</v>
          </cell>
          <cell r="B3080" t="str">
            <v>RV10050262/</v>
          </cell>
          <cell r="C3080" t="str">
            <v>Revestimento externo com reboco tipo Massa Especial Externa Branca ou similar, cor clara, na espessura de 3mm, sobre emboco existente.</v>
          </cell>
          <cell r="D3080" t="str">
            <v>m2</v>
          </cell>
          <cell r="E3080">
            <v>7.89</v>
          </cell>
        </row>
        <row r="3081">
          <cell r="A3081" t="str">
            <v>RV000805</v>
          </cell>
          <cell r="B3081" t="str">
            <v>RV10050300/</v>
          </cell>
          <cell r="C3081" t="str">
            <v>Revestimento externo, em 2 massas, sobre superficie chapiscada, sendo o emboco com argamassa de cimento, saibro e areia no traco 1:3:3, e o reboco com cimento, cal hidratada em po e areia fina no traco 1:3:5.</v>
          </cell>
          <cell r="D3081" t="str">
            <v>m2</v>
          </cell>
          <cell r="E3081">
            <v>18.329999999999998</v>
          </cell>
        </row>
        <row r="3082">
          <cell r="A3082" t="str">
            <v>RV000814</v>
          </cell>
          <cell r="B3082" t="str">
            <v>RV10050350/</v>
          </cell>
          <cell r="C3082" t="str">
            <v>Revestimento interno ou externo, de 1 vez, com argamassa de cimento, saibro macio e areia fina no traco 1:2:2.</v>
          </cell>
          <cell r="D3082" t="str">
            <v>m2</v>
          </cell>
          <cell r="E3082">
            <v>10.83</v>
          </cell>
        </row>
        <row r="3083">
          <cell r="A3083" t="str">
            <v>RV000815</v>
          </cell>
          <cell r="B3083" t="str">
            <v>RV10050353/</v>
          </cell>
          <cell r="C3083" t="str">
            <v>Revestimento interno ou externo, de 1 vez, com argamassa de cimento, saibro macio e areia fina no traco 1:3:3.</v>
          </cell>
          <cell r="D3083" t="str">
            <v>m2</v>
          </cell>
          <cell r="E3083">
            <v>9.84</v>
          </cell>
        </row>
        <row r="3084">
          <cell r="A3084" t="str">
            <v>RV000804</v>
          </cell>
          <cell r="B3084" t="str">
            <v>RV10050400/</v>
          </cell>
          <cell r="C3084" t="str">
            <v>Revestimento externo, em 2 massas, sobre superficie chapiscada, sendo o emboco com argamassa de cimento, saibro e areia no traco 1:2:2, e o reboco com argamassa Rebotex com silicone ou similar, na espessura de 3mm.</v>
          </cell>
          <cell r="D3084" t="str">
            <v>m2</v>
          </cell>
          <cell r="E3084">
            <v>21.87</v>
          </cell>
        </row>
        <row r="3085">
          <cell r="A3085" t="str">
            <v>RV005794</v>
          </cell>
          <cell r="B3085" t="str">
            <v>RV10050450/</v>
          </cell>
          <cell r="C3085" t="str">
            <v>Revestimento com argamassa de cimento e areia,no traco de 1:2, brita no 2 e chapisco 1:3.</v>
          </cell>
          <cell r="D3085" t="str">
            <v>m3</v>
          </cell>
          <cell r="E3085">
            <v>841.1</v>
          </cell>
        </row>
        <row r="3086">
          <cell r="A3086" t="str">
            <v>RV017935</v>
          </cell>
          <cell r="B3086" t="str">
            <v>RV10050500/</v>
          </cell>
          <cell r="C3086" t="str">
            <v>Revestimento com nata de cimento e adesivo aplicado uniformemente sobre superficie de azulejo, pastilha ou ceramica, alisada a colher e lixada.</v>
          </cell>
          <cell r="D3086" t="str">
            <v>m2</v>
          </cell>
          <cell r="E3086">
            <v>8.26</v>
          </cell>
        </row>
        <row r="3087">
          <cell r="A3087" t="str">
            <v>RV007414</v>
          </cell>
          <cell r="B3087" t="str">
            <v>RV10050550A</v>
          </cell>
          <cell r="C3087" t="str">
            <v>Reboco interno com massa especial interna branca ou similar na espessura de 2mm.</v>
          </cell>
          <cell r="D3087" t="str">
            <v>m2</v>
          </cell>
          <cell r="E3087">
            <v>6.23</v>
          </cell>
        </row>
        <row r="3088">
          <cell r="A3088" t="str">
            <v>RV007401</v>
          </cell>
          <cell r="B3088" t="str">
            <v>RV10050600/</v>
          </cell>
          <cell r="C3088" t="str">
            <v>Regularizacao com argamassa de cimento e areia, com 2cm de espessura no traco 1:3.</v>
          </cell>
          <cell r="D3088" t="str">
            <v>m2</v>
          </cell>
          <cell r="E3088">
            <v>11.14</v>
          </cell>
        </row>
        <row r="3089">
          <cell r="A3089" t="str">
            <v>RV010279</v>
          </cell>
          <cell r="B3089" t="str">
            <v>RV10050650/</v>
          </cell>
          <cell r="C3089" t="str">
            <v>Moldura externa executada no perimetro das esquadrias com argamassa de ciemnto, saibro macio e areia fina no traco 1:3:3, com largura de 10cm e espessura dee 1,5cm.</v>
          </cell>
          <cell r="D3089" t="str">
            <v>m</v>
          </cell>
          <cell r="E3089">
            <v>2.31</v>
          </cell>
        </row>
        <row r="3090">
          <cell r="A3090" t="str">
            <v>RV000818</v>
          </cell>
          <cell r="B3090" t="str">
            <v>RV10100050/</v>
          </cell>
          <cell r="C3090" t="str">
            <v>Revestimentos de azulejos brancos, (15x15)cm, qualidade extra, inclusive a superficie chapiscada, embocada com argamassa de cimento e saibro no traco 1:8, juntas corridas, com 2mm, assentes com nata de cimento comum e rejuntadas com pasta de cimento branc</v>
          </cell>
          <cell r="D3090" t="str">
            <v>m2</v>
          </cell>
          <cell r="E3090">
            <v>40.61</v>
          </cell>
        </row>
        <row r="3091">
          <cell r="A3091" t="str">
            <v>RV000819</v>
          </cell>
          <cell r="B3091" t="str">
            <v>RV10100053/</v>
          </cell>
          <cell r="C3091" t="str">
            <v>Revestimentos de azulejos brancos, (15x15)cm, 1a qualidade, inclusive a superficie chapiscada, embocada com argamassa de cimento e saibro no traco 1:8, juntas corridas ou alternadas, assentes com nata de cimento comum e rejuntadas com pasta de cimento bra</v>
          </cell>
          <cell r="D3091" t="str">
            <v>m2</v>
          </cell>
          <cell r="E3091">
            <v>37.56</v>
          </cell>
        </row>
        <row r="3092">
          <cell r="A3092" t="str">
            <v>RV000821</v>
          </cell>
          <cell r="B3092" t="str">
            <v>RV10100100/</v>
          </cell>
          <cell r="C3092" t="str">
            <v>Revestimentos de azulejos de cor, (15x15)cm, 1a qualidade, inclusive a superficie chapiscada, embocada com argamassa de cimento e saibro no traco 1:8, juntas corridas ou alternadas, assentes com nata de cimento comum e rejuntadas com pasta de cimento bran</v>
          </cell>
          <cell r="D3092" t="str">
            <v>m2</v>
          </cell>
          <cell r="E3092">
            <v>40.98</v>
          </cell>
        </row>
        <row r="3093">
          <cell r="A3093" t="str">
            <v>RV000820</v>
          </cell>
          <cell r="B3093" t="str">
            <v>RV10100103/</v>
          </cell>
          <cell r="C3093" t="str">
            <v>Revestimentos de azulejos de cor, (15x15)cm, qualidade extra, inclusive a superficie chapiscada, embocada com argamassa de cimento e saibro no traco 1:8, juntas corridas, com 2mm, assentes com nata de cimento comum e rejuntadas com pasta de cimento branco</v>
          </cell>
          <cell r="D3093" t="str">
            <v>m2</v>
          </cell>
          <cell r="E3093">
            <v>44.03</v>
          </cell>
        </row>
        <row r="3094">
          <cell r="A3094" t="str">
            <v>RV017770</v>
          </cell>
          <cell r="B3094" t="str">
            <v>RV10150050/</v>
          </cell>
          <cell r="C3094" t="str">
            <v>Painel decorativo em mosaico de ceramica, assente com argamassa Ciment-Cola sobre base devidamente nivelada e rejuntado com rejunte da Quartzolit ou similar, inclusive elaboracao do projeto artistico.</v>
          </cell>
          <cell r="D3094" t="str">
            <v>m2</v>
          </cell>
          <cell r="E3094">
            <v>91.01</v>
          </cell>
        </row>
        <row r="3095">
          <cell r="A3095" t="str">
            <v>RV000822</v>
          </cell>
          <cell r="B3095" t="str">
            <v>RV10150100/</v>
          </cell>
          <cell r="C3095" t="str">
            <v>Revestimento de paredes com tijolo ceramico tipo 4 faces, dando 4 placas cada unidade, por fendilhamento, inclusive a superficie chapiscada, embocada com argamassa de cimento, saibro e areia no traco 1:2:2, juntas reentrantes, de 1cm de largura, tomadas c</v>
          </cell>
          <cell r="D3095" t="str">
            <v>m2</v>
          </cell>
          <cell r="E3095">
            <v>56.24</v>
          </cell>
        </row>
        <row r="3096">
          <cell r="A3096" t="str">
            <v>RV004456</v>
          </cell>
          <cell r="B3096" t="str">
            <v>RV10150150/</v>
          </cell>
          <cell r="C3096" t="str">
            <v>Revestimento de paredes com ceramica Cecrisa ou similar, linha mosaico na cor branca, de (10x10)cm, inclusive superficie chapiscada e assentes com argamassa de cimento, saibro e areia no traco1:3:3, rejuntadas com cimento branco e corante.</v>
          </cell>
          <cell r="D3096" t="str">
            <v>m2</v>
          </cell>
          <cell r="E3096">
            <v>60.89</v>
          </cell>
        </row>
        <row r="3097">
          <cell r="A3097" t="str">
            <v>RV005483</v>
          </cell>
          <cell r="B3097" t="str">
            <v>RV10150153/</v>
          </cell>
          <cell r="C3097" t="str">
            <v>Revestimento de paredes com ceramica Cecrisa ou similar, de (10x10)cm, inclusive superficie chapiscada e assentes com argamassa de cimento, saibro e areia no traco 1:3:3, rejuntadas com cimento branco e corante.</v>
          </cell>
          <cell r="D3097" t="str">
            <v>m2</v>
          </cell>
          <cell r="E3097">
            <v>56.37</v>
          </cell>
        </row>
        <row r="3098">
          <cell r="A3098" t="str">
            <v>RV008241</v>
          </cell>
          <cell r="B3098" t="str">
            <v>RV10150200/</v>
          </cell>
          <cell r="C3098" t="str">
            <v>Revestimento de paredes com ceramica Gail, colecao natural ou similar, de (11,60x11,60x0,09)cm, assentes com argamassa de cimento, cal e areia no traco 1:3:5, juntas reentrantes de 1cm de largura.</v>
          </cell>
          <cell r="D3098" t="str">
            <v>m2</v>
          </cell>
          <cell r="E3098">
            <v>51.73</v>
          </cell>
        </row>
        <row r="3099">
          <cell r="A3099" t="str">
            <v>RV008240</v>
          </cell>
          <cell r="B3099" t="str">
            <v>RV10150203/</v>
          </cell>
          <cell r="C3099" t="str">
            <v>Revestimento de paredes com ceramica Gail, colecao natural ou similar, de (24x11,60x0,09)cm, assentes com argamassa de cimento, cal e areia no traco 1:3:5, juntas reentrantes de 1cm de largura.</v>
          </cell>
          <cell r="D3099" t="str">
            <v>m2</v>
          </cell>
          <cell r="E3099">
            <v>48.92</v>
          </cell>
        </row>
        <row r="3100">
          <cell r="A3100" t="str">
            <v>RV009465</v>
          </cell>
          <cell r="B3100" t="str">
            <v>RV10150250/</v>
          </cell>
          <cell r="C3100" t="str">
            <v>Revestimento de paredes com ceramica Portobello ou similar, linha Vitreaux, de (7,5x7,5)cm.</v>
          </cell>
          <cell r="D3100" t="str">
            <v>m2</v>
          </cell>
          <cell r="E3100">
            <v>42.33</v>
          </cell>
        </row>
        <row r="3101">
          <cell r="A3101" t="str">
            <v>RV017125</v>
          </cell>
          <cell r="B3101" t="str">
            <v>RV10150253/</v>
          </cell>
          <cell r="C3101" t="str">
            <v>Revestimento de parede com ceramica Portobello ou similar, linha Prisma, de (7,5x7,5)cm, inclusive a superficie chapscada e embocada com argamassa de cimento, saibro e areia no traco 1:3:3, assentadas e reajuntadas com pasta de cimento branco e corante.</v>
          </cell>
          <cell r="D3101" t="str">
            <v>m2</v>
          </cell>
          <cell r="E3101">
            <v>50.9</v>
          </cell>
        </row>
        <row r="3102">
          <cell r="A3102" t="str">
            <v>RV010143</v>
          </cell>
          <cell r="B3102" t="str">
            <v>RV15500050/</v>
          </cell>
          <cell r="C3102" t="str">
            <v>Carpete de polipropileno, com filamento continuo, construcao Tufting, espessura total de 5mm, textura Boucle Mescla, modelo Austin, na cor Sand 250, Tabacow ou similar.  Fornecimento.</v>
          </cell>
          <cell r="D3102" t="str">
            <v>m2</v>
          </cell>
          <cell r="E3102">
            <v>16.64</v>
          </cell>
        </row>
        <row r="3103">
          <cell r="A3103" t="str">
            <v>RV010144</v>
          </cell>
          <cell r="B3103" t="str">
            <v>RV15500100/</v>
          </cell>
          <cell r="C3103" t="str">
            <v>Carpete de polipropileno, com superficie em nylon Rhodianyl, construcao Tufting, espessura total de 8mm, textura aveludada, modelo Grand Nylon Plus, na cor bege rosado 243, Tabacow ou similar.  Fornecimento.</v>
          </cell>
          <cell r="D3103" t="str">
            <v>m2</v>
          </cell>
          <cell r="E3103">
            <v>36.46</v>
          </cell>
        </row>
        <row r="3104">
          <cell r="A3104" t="str">
            <v>RV009677</v>
          </cell>
          <cell r="B3104" t="str">
            <v>RV15500150/</v>
          </cell>
          <cell r="C3104" t="str">
            <v>Tapete em rolo, anti-alergico e anti-estatico, com espessura de 6mm, Avanti ou similar, modelo Carpett PP3000, na cor castor 8502.  Fornecimento e colocacao.</v>
          </cell>
          <cell r="D3104" t="str">
            <v>m2</v>
          </cell>
          <cell r="E3104">
            <v>36.78</v>
          </cell>
        </row>
        <row r="3105">
          <cell r="A3105" t="str">
            <v>RV000879</v>
          </cell>
          <cell r="B3105" t="str">
            <v>RV15550050/</v>
          </cell>
          <cell r="C3105" t="str">
            <v>Piso de friso de Ipe ou similar, com 10cm de largura, 2cm de espessura, pregado sobre reguas do mesmo material, embutidas em concreto.</v>
          </cell>
          <cell r="D3105" t="str">
            <v>m2</v>
          </cell>
          <cell r="E3105">
            <v>78.28</v>
          </cell>
        </row>
        <row r="3106">
          <cell r="A3106" t="str">
            <v>RV000878</v>
          </cell>
          <cell r="B3106" t="str">
            <v>RV15550053/</v>
          </cell>
          <cell r="C3106" t="str">
            <v>Piso de tacos de Ipe, Pau-Marfim ou Goncalo Alves ou similar, de 1a ou equivalente, de (7x21)cm, pixados e incrustados com pedriscos, assentados em argamassa de cimento e saibro, traco 1:6, exclusive servicos de calafate.</v>
          </cell>
          <cell r="D3106" t="str">
            <v>m2</v>
          </cell>
          <cell r="E3106">
            <v>48.17</v>
          </cell>
        </row>
        <row r="3107">
          <cell r="A3107" t="str">
            <v>RV007028</v>
          </cell>
          <cell r="B3107" t="str">
            <v>RV15550100/</v>
          </cell>
          <cell r="C3107" t="str">
            <v>Piso de madeira de dupla face construida com chapas de compensado de Cedro ou similar de 15mm, apoiados sobre pecas de Pinho de 1a qualidade de 3"x3", espacados a cada 0,40m, com utilizacao de 2 vezes, exclusive pintura.</v>
          </cell>
          <cell r="D3107" t="str">
            <v>m2</v>
          </cell>
          <cell r="E3107">
            <v>28.17</v>
          </cell>
        </row>
        <row r="3108">
          <cell r="A3108" t="str">
            <v>RV000880</v>
          </cell>
          <cell r="B3108" t="str">
            <v>RV15550150/</v>
          </cell>
          <cell r="C3108" t="str">
            <v>Rodape de Canela ou similar, com secao de (5x2)cm, pregado em tacos embutidos na alvenaria.</v>
          </cell>
          <cell r="D3108" t="str">
            <v>m</v>
          </cell>
          <cell r="E3108">
            <v>5.05</v>
          </cell>
        </row>
        <row r="3109">
          <cell r="A3109" t="str">
            <v>RV000881</v>
          </cell>
          <cell r="B3109" t="str">
            <v>RV15550153/</v>
          </cell>
          <cell r="C3109" t="str">
            <v>Rodape de Canela ou similar, com secao de (7x2)cm, pregado em tacos embutidos na alvenaria.</v>
          </cell>
          <cell r="D3109" t="str">
            <v>m</v>
          </cell>
          <cell r="E3109">
            <v>5.4</v>
          </cell>
        </row>
        <row r="3110">
          <cell r="A3110" t="str">
            <v>RV017088</v>
          </cell>
          <cell r="B3110" t="str">
            <v>RV15600050/</v>
          </cell>
          <cell r="C3110" t="str">
            <v>Pedra Portuguesa.  Fornecimento.</v>
          </cell>
          <cell r="D3110" t="str">
            <v>m2</v>
          </cell>
          <cell r="E3110">
            <v>14.13</v>
          </cell>
        </row>
        <row r="3111">
          <cell r="A3111" t="str">
            <v>RV008922</v>
          </cell>
          <cell r="B3111" t="str">
            <v>RV15600100/</v>
          </cell>
          <cell r="C3111" t="str">
            <v>Piso de pedra portuguesa, conforme item RV000882, incluindo base de concretomagro de 3cm de espessura.</v>
          </cell>
          <cell r="D3111" t="str">
            <v>m2</v>
          </cell>
          <cell r="E3111">
            <v>37.79</v>
          </cell>
        </row>
        <row r="3112">
          <cell r="A3112" t="str">
            <v>RV000882</v>
          </cell>
          <cell r="B3112" t="str">
            <v>RV15600150/</v>
          </cell>
          <cell r="C3112" t="str">
            <v>Piso de pedra portuguesa, assentado sobre mistura de cimento e saibro no traco 1:5, inclusive acerto do terreno.  Fornecimento e colocacao.</v>
          </cell>
          <cell r="D3112" t="str">
            <v>m2</v>
          </cell>
          <cell r="E3112">
            <v>32.06</v>
          </cell>
        </row>
        <row r="3113">
          <cell r="A3113" t="str">
            <v>RV008876</v>
          </cell>
          <cell r="B3113" t="str">
            <v>RV15600200/</v>
          </cell>
          <cell r="C3113" t="str">
            <v>Piso de pedra portuguesa, em desenho simples, com aproximadamente 25% de pedra preta, 25% de pedra vermelha e 50% de pedra branca, assentado sobre mistura de cimento branco e saibro no traco 1:5, rejuntado com cimento branco pigmentado na cor da pedra, in</v>
          </cell>
          <cell r="D3113" t="str">
            <v>m2</v>
          </cell>
          <cell r="E3113">
            <v>51.11</v>
          </cell>
        </row>
        <row r="3114">
          <cell r="A3114" t="str">
            <v>RV000883</v>
          </cell>
          <cell r="B3114" t="str">
            <v>RV15600203/</v>
          </cell>
          <cell r="C3114" t="str">
            <v>Piso de pedra portuguesa, em desenho simples, com aproximadamente 40% de pedra preta e 60% de pedra branca, assentado sobre mistura de cimento e saibro no traco 1:5, inclusive acerto do terreno.  Fornecimento e colocacao.</v>
          </cell>
          <cell r="D3114" t="str">
            <v>m2</v>
          </cell>
          <cell r="E3114">
            <v>36.020000000000003</v>
          </cell>
        </row>
        <row r="3115">
          <cell r="A3115" t="str">
            <v>RV000885</v>
          </cell>
          <cell r="B3115" t="str">
            <v>RV15600250/</v>
          </cell>
          <cell r="C3115" t="str">
            <v>Piso de pedra portuguesa branca e preta, em faixa assentada sobre mistura de cimento e saibro no traco 1:5, inclusive acerto do terreno.  Fornecimento e colocacao.</v>
          </cell>
          <cell r="D3115" t="str">
            <v>m2</v>
          </cell>
          <cell r="E3115">
            <v>37.64</v>
          </cell>
        </row>
        <row r="3116">
          <cell r="A3116" t="str">
            <v>RV000884</v>
          </cell>
          <cell r="B3116" t="str">
            <v>RV15600253/</v>
          </cell>
          <cell r="C3116" t="str">
            <v>Piso de pedra portuguesa vermelha, em faixa assentada sobre mistura de cimento e saibro no traco 1:5, inclusive acerto de terreno.  Fornecimento e colocacao.</v>
          </cell>
          <cell r="D3116" t="str">
            <v>m2</v>
          </cell>
          <cell r="E3116">
            <v>32.06</v>
          </cell>
        </row>
        <row r="3117">
          <cell r="A3117" t="str">
            <v>RV000886</v>
          </cell>
          <cell r="B3117" t="str">
            <v>RV15650050/</v>
          </cell>
          <cell r="C3117" t="str">
            <v>Recomposicao de pavimentacao de pedra portuguesa, assentada com farofa de cimento e saibro no traco 1:5, inclusive fornecimento do material para rejuntamento e exclusive a pedra.</v>
          </cell>
          <cell r="D3117" t="str">
            <v>m2</v>
          </cell>
          <cell r="E3117">
            <v>28</v>
          </cell>
        </row>
        <row r="3118">
          <cell r="A3118" t="str">
            <v>RV017605</v>
          </cell>
          <cell r="B3118" t="str">
            <v>RV15700050/</v>
          </cell>
          <cell r="C3118" t="str">
            <v>Piso de borracha, em rolo de 1,40m de largura, superficie Grao de Arroz, espessura de 3,0mm, na cor preta, Mercur ou similar.  Fornecimento e colocacao.</v>
          </cell>
          <cell r="D3118" t="str">
            <v>m2</v>
          </cell>
          <cell r="E3118">
            <v>49.55</v>
          </cell>
        </row>
        <row r="3119">
          <cell r="A3119" t="str">
            <v>RV009202</v>
          </cell>
          <cell r="B3119" t="str">
            <v>RV15700100/</v>
          </cell>
          <cell r="C3119" t="str">
            <v>Piso plastico modular, Exapiso ou similar, de polietileno de baixa densidade, cores diversas, de sobrepor, antiderrapante e isolante, dimensoes de (243x120x17)mm, com resistencia e compressao de 90t/m2.  Fornecimento e colocacao.</v>
          </cell>
          <cell r="D3119" t="str">
            <v>m2</v>
          </cell>
          <cell r="E3119">
            <v>61.65</v>
          </cell>
        </row>
        <row r="3120">
          <cell r="A3120" t="str">
            <v>RV009336</v>
          </cell>
          <cell r="B3120" t="str">
            <v>RV15700150/</v>
          </cell>
          <cell r="C3120" t="str">
            <v>Piso de Plurigoma ou similar, pastilhado, de 3mm de espessura, placas de (50x50)cm, sobre base existente, com colocacao.</v>
          </cell>
          <cell r="D3120" t="str">
            <v>m2</v>
          </cell>
          <cell r="E3120">
            <v>22.62</v>
          </cell>
        </row>
        <row r="3121">
          <cell r="A3121" t="str">
            <v>RV005475</v>
          </cell>
          <cell r="B3121" t="str">
            <v>RV15750050/</v>
          </cell>
          <cell r="C3121" t="str">
            <v>Piso de ardosia ferrugem de (25x25)cm.  Fornecimento e colocacao.</v>
          </cell>
          <cell r="D3121" t="str">
            <v>m2</v>
          </cell>
          <cell r="E3121">
            <v>24.22</v>
          </cell>
        </row>
        <row r="3122">
          <cell r="A3122" t="str">
            <v>RV000852</v>
          </cell>
          <cell r="B3122" t="str">
            <v>RV15750100/</v>
          </cell>
          <cell r="C3122" t="str">
            <v>Revestimento de piso, com pedra ardosia polida, assentada sobre superficie em osso, com argamassa de cimento, saibro, areia no traco 1:2:3, por m2.</v>
          </cell>
          <cell r="D3122" t="str">
            <v>m2</v>
          </cell>
          <cell r="E3122">
            <v>22.43</v>
          </cell>
        </row>
        <row r="3123">
          <cell r="A3123" t="str">
            <v>RV005014</v>
          </cell>
          <cell r="B3123" t="str">
            <v>RV15750103/</v>
          </cell>
          <cell r="C3123" t="str">
            <v>Revestimento de piso, com ardosia, em placas de (0,40x0,40)m, assentes sobre superficie em osso com argamassa de cimento, saibro e areia no traco 1:2:3, por m2.</v>
          </cell>
          <cell r="D3123" t="str">
            <v>m2</v>
          </cell>
          <cell r="E3123">
            <v>23.44</v>
          </cell>
        </row>
        <row r="3124">
          <cell r="A3124" t="str">
            <v>RV008825</v>
          </cell>
          <cell r="B3124" t="str">
            <v>RV15750150/</v>
          </cell>
          <cell r="C3124" t="str">
            <v>Rodape de ardosia, com 2cm de espessura, com 2 polimentos, assentes com recobrimento de nata de cimento, profundidade, exclusive escoramento e esgotamento.</v>
          </cell>
          <cell r="D3124" t="str">
            <v>m</v>
          </cell>
          <cell r="E3124">
            <v>8.5</v>
          </cell>
        </row>
        <row r="3125">
          <cell r="A3125" t="str">
            <v>RV006483</v>
          </cell>
          <cell r="B3125" t="str">
            <v>RV15800050/</v>
          </cell>
          <cell r="C3125" t="str">
            <v>Piso elevado Dimopiso ou similar, em placas de (60x60)cm com espessura de 40mm, estruturado por suportes telescopicos com altura de 20cm, revestido com Paviflex ou similar.  Fornecimento e colocacao.</v>
          </cell>
          <cell r="D3125" t="str">
            <v>m2</v>
          </cell>
          <cell r="E3125">
            <v>198.24</v>
          </cell>
        </row>
        <row r="3126">
          <cell r="A3126" t="str">
            <v>RV017294</v>
          </cell>
          <cell r="B3126" t="str">
            <v>RV15850050/</v>
          </cell>
          <cell r="C3126" t="str">
            <v>Revestimento de piso em pedra Sao Thome, corte serrada nas dimensoes de (30x30)cm, (38x38)cm, (48x48)cm e (58x58)cm com espessura de 2cm, assentadas com argamassa sobre base existente, incluindo fornecimento de todos os materiais e mao de obra de colocaca</v>
          </cell>
          <cell r="D3126" t="str">
            <v>m2</v>
          </cell>
          <cell r="E3126">
            <v>51.82</v>
          </cell>
        </row>
        <row r="3127">
          <cell r="A3127" t="str">
            <v>RV017709</v>
          </cell>
          <cell r="B3127" t="str">
            <v>RV15900050/</v>
          </cell>
          <cell r="C3127" t="str">
            <v>Grama sintetica, Recoma ou similar, em rolos, composta de tufos de fios de 30mm em fibra de PP (polipropileno) LSR (baixa abrasividade), na cor verde, entrelacados sobre manta de rafia de polipropileno, com cobertura em latex de alta resistencia, com cerc</v>
          </cell>
          <cell r="D3127" t="str">
            <v>m2</v>
          </cell>
          <cell r="E3127">
            <v>4.3600000000000003</v>
          </cell>
        </row>
        <row r="3128">
          <cell r="A3128" t="str">
            <v>RV017296</v>
          </cell>
          <cell r="B3128" t="str">
            <v>RV15900100/</v>
          </cell>
          <cell r="C3128" t="str">
            <v>Revestimento em mantas pre-fabricadas modelo Regupol 6510 ou similar, de particulas de borracha aglutinadas com poliuretano especial MDI e laminadas com espessura constante, densidade controlada de 760Kg/m3, alem de duas demaos de camada superior em Spray</v>
          </cell>
          <cell r="D3128" t="str">
            <v>m2</v>
          </cell>
          <cell r="E3128">
            <v>236.15</v>
          </cell>
        </row>
        <row r="3129">
          <cell r="A3129" t="str">
            <v>RV017295</v>
          </cell>
          <cell r="B3129" t="str">
            <v>RV15900103/</v>
          </cell>
          <cell r="C3129" t="str">
            <v>Revestimento em mantas pre-fabricadas modelo Regupol 6510 ou similar, de particulas de borracha aglutinadas com poliuretano especial MDI e laminadas com espessura constante, densidade controlada de 760Kg/m3, alem de duas demaos de camada superior em Spray</v>
          </cell>
          <cell r="D3129" t="str">
            <v>m2</v>
          </cell>
          <cell r="E3129">
            <v>274.23</v>
          </cell>
        </row>
        <row r="3130">
          <cell r="A3130" t="str">
            <v>RV018063</v>
          </cell>
          <cell r="B3130" t="str">
            <v>RV15900106/</v>
          </cell>
          <cell r="C3130" t="e">
            <v>#N/A</v>
          </cell>
          <cell r="D3130" t="e">
            <v>#N/A</v>
          </cell>
          <cell r="E3130">
            <v>295.97000000000003</v>
          </cell>
        </row>
        <row r="3131">
          <cell r="A3131" t="str">
            <v>RV008141</v>
          </cell>
          <cell r="B3131" t="str">
            <v>RV15950050/</v>
          </cell>
          <cell r="C3131" t="str">
            <v>Piso de alerta em placas marmorizadas vibro-prensadas, Tecnogran ou similar, com acabamento rustico, na cor cinza.  Fornecimento dos materiais e colocacao, exclusive a base de concreto.</v>
          </cell>
          <cell r="D3131" t="str">
            <v>m2</v>
          </cell>
          <cell r="E3131">
            <v>54.39</v>
          </cell>
        </row>
        <row r="3132">
          <cell r="A3132" t="str">
            <v>RV008140</v>
          </cell>
          <cell r="B3132" t="str">
            <v>RV15950053/</v>
          </cell>
          <cell r="C3132" t="str">
            <v>Piso de alerta em placas marmorizadas vibro-prensadas, Tecnogran ou similar, com acabamento rustico, na cor vermelha.  Fornecimento dos materiais e colocacao, exclusive a base de concreto.</v>
          </cell>
          <cell r="D3132" t="str">
            <v>m2</v>
          </cell>
          <cell r="E3132">
            <v>55.87</v>
          </cell>
        </row>
        <row r="3133">
          <cell r="A3133" t="str">
            <v>RV002080</v>
          </cell>
          <cell r="B3133" t="str">
            <v>RV20050050/</v>
          </cell>
          <cell r="C3133" t="str">
            <v>Acabamento de pedreiro em superficie de concreto projetado.</v>
          </cell>
          <cell r="D3133" t="str">
            <v>m2</v>
          </cell>
          <cell r="E3133">
            <v>10.66</v>
          </cell>
        </row>
        <row r="3134">
          <cell r="A3134" t="str">
            <v>RV009447</v>
          </cell>
          <cell r="B3134" t="str">
            <v>RV20050100/</v>
          </cell>
          <cell r="C3134" t="str">
            <v>Chapim em madeira de Lei aparelhado com largura de 0,40m.  Fornecimento.</v>
          </cell>
          <cell r="D3134" t="str">
            <v>m</v>
          </cell>
          <cell r="E3134">
            <v>43.28</v>
          </cell>
        </row>
        <row r="3135">
          <cell r="A3135" t="str">
            <v>RV008334</v>
          </cell>
          <cell r="B3135" t="str">
            <v>RV20050150/</v>
          </cell>
          <cell r="C3135" t="str">
            <v>Estucamento de concreto aparente sendo a argamassa de cimento, cal e areia fina no traco 1:3:5 sobre superficie limpa.</v>
          </cell>
          <cell r="D3135" t="str">
            <v>m2</v>
          </cell>
          <cell r="E3135">
            <v>3.15</v>
          </cell>
        </row>
        <row r="3136">
          <cell r="A3136" t="str">
            <v>RV009448</v>
          </cell>
          <cell r="B3136" t="str">
            <v>RV20050200/</v>
          </cell>
          <cell r="C3136" t="str">
            <v>Pecas em madeira de Lei aparelhadas para forracao de degraus nas dimensoes de (1,20x0,35x0,03)m.  Fornecimento.</v>
          </cell>
          <cell r="D3136" t="str">
            <v>un</v>
          </cell>
          <cell r="E3136">
            <v>15.86</v>
          </cell>
        </row>
        <row r="3137">
          <cell r="A3137" t="str">
            <v>RV017036</v>
          </cell>
          <cell r="B3137" t="str">
            <v>RV20050250/</v>
          </cell>
          <cell r="C3137" t="str">
            <v>Recomposicao de camada de capeamento de concreto de pequenas espessuras em servicos de recuperacao estrutural, exclusive o material.</v>
          </cell>
          <cell r="D3137" t="str">
            <v>m2</v>
          </cell>
          <cell r="E3137">
            <v>9.19</v>
          </cell>
        </row>
        <row r="3138">
          <cell r="A3138" t="str">
            <v>RV006482</v>
          </cell>
          <cell r="B3138" t="str">
            <v>RV25050050/</v>
          </cell>
          <cell r="C3138" t="str">
            <v>Placa de isopor com 30mm de espessura.  Fornecimento.</v>
          </cell>
          <cell r="D3138" t="str">
            <v>m2</v>
          </cell>
          <cell r="E3138">
            <v>4.99</v>
          </cell>
        </row>
        <row r="3139">
          <cell r="A3139" t="str">
            <v>RV009456</v>
          </cell>
          <cell r="B3139" t="str">
            <v>RV25100050/</v>
          </cell>
          <cell r="C3139" t="str">
            <v>Forro acustico Armstrong ou similar, tipo Cirrus RH 70, de (625x625)mm, perfil Javelin, para areas superiores a 100m2, exclusives despesas com andaimes, fretes e estruturas auxiliares.  Fornecimento e colocacao.</v>
          </cell>
          <cell r="D3139" t="str">
            <v>m2</v>
          </cell>
          <cell r="E3139">
            <v>143.16999999999999</v>
          </cell>
        </row>
        <row r="3140">
          <cell r="A3140" t="str">
            <v>RV009457</v>
          </cell>
          <cell r="B3140" t="str">
            <v>RV25100053/</v>
          </cell>
          <cell r="C3140" t="str">
            <v>Forro acustico Armstrong ou similar, tipo Fine Fissured RH 90 Tegular, de (625x625)mm, perfil Javelin, para areas superiores a 100m2, exclusives despesas com andaimes, fretes e estruturas auxiliares.  Fornecimento e colocacao.</v>
          </cell>
          <cell r="D3140" t="str">
            <v>m2</v>
          </cell>
          <cell r="E3140">
            <v>93.54</v>
          </cell>
        </row>
        <row r="3141">
          <cell r="A3141" t="str">
            <v>RV009455</v>
          </cell>
          <cell r="B3141" t="str">
            <v>RV25100100/</v>
          </cell>
          <cell r="C3141" t="str">
            <v>Forro acustico, em gesso cartonado, exclusive materiais de acabamaneto, despesas com andaimes e transporte.  Fornecimento e colocacao.</v>
          </cell>
          <cell r="D3141" t="str">
            <v>m2</v>
          </cell>
          <cell r="E3141">
            <v>56.6</v>
          </cell>
        </row>
        <row r="3142">
          <cell r="A3142" t="str">
            <v>RV009452</v>
          </cell>
          <cell r="B3142" t="str">
            <v>RV25100150/</v>
          </cell>
          <cell r="C3142" t="str">
            <v>La de vidro com  espessura de 1".  Fornecimento.</v>
          </cell>
          <cell r="D3142" t="str">
            <v>m2</v>
          </cell>
          <cell r="E3142">
            <v>6.57</v>
          </cell>
        </row>
        <row r="3143">
          <cell r="A3143" t="str">
            <v>RV010125</v>
          </cell>
          <cell r="B3143" t="str">
            <v>RV25100200/</v>
          </cell>
          <cell r="C3143" t="str">
            <v>Painel Wall (Fibrowall) ou similar, para uso em alvenaria, em la de vidro, na espessura de 40mm, com chapa nas dimensoes de (1,20x2,10)m, na cor natural e elevacao FW1 (painel cego).  Fornecimento.</v>
          </cell>
          <cell r="D3143" t="str">
            <v>un</v>
          </cell>
          <cell r="E3143">
            <v>161.52000000000001</v>
          </cell>
        </row>
        <row r="3144">
          <cell r="A3144" t="str">
            <v>RV010126</v>
          </cell>
          <cell r="B3144" t="str">
            <v>RV25100203/</v>
          </cell>
          <cell r="C3144" t="str">
            <v>Painel Wall (Fibrowall) ou similar, para uso em piso, em la de vidro, macico, na espessura de 40mm, com chapa nas dimensoes de (1,20x2,50)m, na cor natural e elevacao FW1 (painel cego).  Fornecimento.</v>
          </cell>
          <cell r="D3144" t="str">
            <v>un</v>
          </cell>
          <cell r="E3144">
            <v>175.38</v>
          </cell>
        </row>
        <row r="3145">
          <cell r="A3145" t="str">
            <v>RV009451</v>
          </cell>
          <cell r="B3145" t="str">
            <v>RV25100250/</v>
          </cell>
          <cell r="C3145" t="str">
            <v>Revestimento de paredes, 25mm de espessura, da Climatex ou similar.  Fornecimento e colocacao.</v>
          </cell>
          <cell r="D3145" t="str">
            <v>m2</v>
          </cell>
          <cell r="E3145">
            <v>54.03</v>
          </cell>
        </row>
        <row r="3146">
          <cell r="A3146" t="str">
            <v>RV009454</v>
          </cell>
          <cell r="B3146" t="str">
            <v>RV25100253/</v>
          </cell>
          <cell r="C3146" t="str">
            <v>Revestimento de parede, 3,7mm de espessura, da Muralflex da Fademac ou similar.  Fornecimento e colocacao.</v>
          </cell>
          <cell r="D3146" t="str">
            <v>m2</v>
          </cell>
          <cell r="E3146">
            <v>16.54</v>
          </cell>
        </row>
        <row r="3147">
          <cell r="A3147" t="str">
            <v>RV010343</v>
          </cell>
          <cell r="B3147" t="str">
            <v>RV25100300/</v>
          </cell>
          <cell r="C3147" t="str">
            <v>Tecido Formatex ou similar, codigo 00807/095, na cor vinho/azul, com 1,37m de largura, 100% de polyprop para forracao acustica de paredes.  Fornecimento.</v>
          </cell>
          <cell r="D3147" t="str">
            <v>m2</v>
          </cell>
          <cell r="E3147" t="e">
            <v>#N/A</v>
          </cell>
        </row>
        <row r="3148">
          <cell r="A3148" t="str">
            <v>RV000850</v>
          </cell>
          <cell r="B3148" t="str">
            <v>RV30050050/</v>
          </cell>
          <cell r="C3148" t="str">
            <v>Rodape de ladrilhos ceramicos Portobello ou similar, carga pesada, de (30x30)cm, na cor grafite ou branca, cortados ao meio, cimento, saibro e areia no traco 1:2:3.</v>
          </cell>
          <cell r="D3148" t="str">
            <v>m</v>
          </cell>
          <cell r="E3148">
            <v>6.91</v>
          </cell>
        </row>
        <row r="3149">
          <cell r="A3149" t="str">
            <v>RV010274</v>
          </cell>
          <cell r="B3149" t="str">
            <v>RV30050100/</v>
          </cell>
          <cell r="C3149" t="str">
            <v>Rodape ceramico com 10cm de altura, assentado com argamassa de cimento, areia e saibro.  Fornecimento e colocacao.</v>
          </cell>
          <cell r="D3149" t="str">
            <v>m</v>
          </cell>
          <cell r="E3149">
            <v>20.05</v>
          </cell>
        </row>
        <row r="3150">
          <cell r="A3150" t="str">
            <v>SC000195</v>
          </cell>
          <cell r="B3150" t="str">
            <v>SC05050050/</v>
          </cell>
          <cell r="C3150" t="str">
            <v>Arrancamento de aparelhos de iluminacao, inclusive lampadas.</v>
          </cell>
          <cell r="D3150" t="str">
            <v>un</v>
          </cell>
          <cell r="E3150">
            <v>1.82</v>
          </cell>
        </row>
        <row r="3151">
          <cell r="A3151" t="str">
            <v>SC000196</v>
          </cell>
          <cell r="B3151" t="str">
            <v>SC05050100/</v>
          </cell>
          <cell r="C3151" t="str">
            <v>Arrancamento de aparelhos sanitarios.</v>
          </cell>
          <cell r="D3151" t="str">
            <v>un</v>
          </cell>
          <cell r="E3151">
            <v>6.07</v>
          </cell>
        </row>
        <row r="3152">
          <cell r="A3152" t="str">
            <v>SC002220</v>
          </cell>
          <cell r="B3152" t="str">
            <v>SC05050150/</v>
          </cell>
          <cell r="C3152" t="str">
            <v>Arrancamento de bancada de pia ou banca seca de ate 1m de altura por ate 0,80m de largura.</v>
          </cell>
          <cell r="D3152" t="str">
            <v>m</v>
          </cell>
          <cell r="E3152">
            <v>11.61</v>
          </cell>
        </row>
        <row r="3153">
          <cell r="A3153" t="str">
            <v>SC000197</v>
          </cell>
          <cell r="B3153" t="str">
            <v>SC05050200/</v>
          </cell>
          <cell r="C3153" t="str">
            <v>Arrancamento de grades, gradis, alambrados, cercas e portoes.</v>
          </cell>
          <cell r="D3153" t="str">
            <v>m2</v>
          </cell>
          <cell r="E3153">
            <v>4.84</v>
          </cell>
        </row>
        <row r="3154">
          <cell r="A3154" t="str">
            <v>SC000193</v>
          </cell>
          <cell r="B3154" t="str">
            <v>SC05050250/</v>
          </cell>
          <cell r="C3154" t="str">
            <v>Arrancamento de meios-fios, de granito ou concreto retos ou curvos, inclusive afastamento lateral dentro do canteiro de servico.</v>
          </cell>
          <cell r="D3154" t="str">
            <v>m</v>
          </cell>
          <cell r="E3154">
            <v>5.33</v>
          </cell>
        </row>
        <row r="3155">
          <cell r="A3155" t="str">
            <v>SC000194</v>
          </cell>
          <cell r="B3155" t="str">
            <v>SC05050300/</v>
          </cell>
          <cell r="C3155" t="str">
            <v>Arrancamento de paralelepipedos, inclusive afastamento lateral dentro do canteiro de servico.</v>
          </cell>
          <cell r="D3155" t="str">
            <v>m2</v>
          </cell>
          <cell r="E3155">
            <v>2.42</v>
          </cell>
        </row>
        <row r="3156">
          <cell r="A3156" t="str">
            <v>SC000191</v>
          </cell>
          <cell r="B3156" t="str">
            <v>SC05050350/</v>
          </cell>
          <cell r="C3156" t="str">
            <v>Arrancamento de portas, janelas e caixilhos de ar condicionado ou outros.</v>
          </cell>
          <cell r="D3156" t="str">
            <v>un</v>
          </cell>
          <cell r="E3156">
            <v>6.87</v>
          </cell>
        </row>
        <row r="3157">
          <cell r="A3157" t="str">
            <v>SC000192</v>
          </cell>
          <cell r="B3157" t="str">
            <v>SC05050400/</v>
          </cell>
          <cell r="C3157" t="str">
            <v>Arrancamento de tentos ou travessoes, de granito ou concreto, inclusive afastamento lateral dentro do canteiro de servico.</v>
          </cell>
          <cell r="D3157" t="str">
            <v>m</v>
          </cell>
          <cell r="E3157">
            <v>6.29</v>
          </cell>
        </row>
        <row r="3158">
          <cell r="A3158" t="str">
            <v>SC002217</v>
          </cell>
          <cell r="B3158" t="str">
            <v>SC05050450/</v>
          </cell>
          <cell r="C3158" t="str">
            <v>Arrancamento de tubos de concreto e manilhas ceramicas com diametro de 0,10m a 0,30m, inclusive empilhamento lateral dentro do canteiro de servico.</v>
          </cell>
          <cell r="D3158" t="str">
            <v>m</v>
          </cell>
          <cell r="E3158">
            <v>3.15</v>
          </cell>
        </row>
        <row r="3159">
          <cell r="A3159" t="str">
            <v>SC002218</v>
          </cell>
          <cell r="B3159" t="str">
            <v>SC05050500/</v>
          </cell>
          <cell r="C3159" t="str">
            <v>Arrancamento de tubos de concreto e manilhas ceramicas com diametro de 0,40m a 0,60m, inclusive empilhamento lateral dentro do canteiro de servico.</v>
          </cell>
          <cell r="D3159" t="str">
            <v>m</v>
          </cell>
          <cell r="E3159">
            <v>4.3600000000000003</v>
          </cell>
        </row>
        <row r="3160">
          <cell r="A3160" t="str">
            <v>SC002219</v>
          </cell>
          <cell r="B3160" t="str">
            <v>SC05050550/</v>
          </cell>
          <cell r="C3160" t="str">
            <v>Arrancamento de tubulacao de ferro galvanizado, sem escavacao ou rasgo em alvenaria.</v>
          </cell>
          <cell r="D3160" t="str">
            <v>m</v>
          </cell>
          <cell r="E3160">
            <v>1.82</v>
          </cell>
        </row>
        <row r="3161">
          <cell r="A3161" t="str">
            <v>SC018055</v>
          </cell>
          <cell r="B3161" t="str">
            <v>SC05050601/</v>
          </cell>
          <cell r="C3161" t="str">
            <v>Demolicao manual de alvenaria de pedra argamassada, inclusive empilhamento lateral dentro do canteiro de servico.</v>
          </cell>
          <cell r="D3161" t="str">
            <v>m3</v>
          </cell>
          <cell r="E3161">
            <v>33.1</v>
          </cell>
        </row>
        <row r="3162">
          <cell r="A3162" t="str">
            <v>SC017692</v>
          </cell>
          <cell r="B3162" t="str">
            <v>SC05050650/</v>
          </cell>
          <cell r="C3162" t="str">
            <v>Demolicao manual de alvenaria de pedra seca, inclusive empilhamento dentro do canteiro de servico.</v>
          </cell>
          <cell r="D3162" t="str">
            <v>m3</v>
          </cell>
          <cell r="E3162">
            <v>22.07</v>
          </cell>
        </row>
        <row r="3163">
          <cell r="A3163" t="str">
            <v>SC018000</v>
          </cell>
          <cell r="B3163" t="str">
            <v>SC15050600/</v>
          </cell>
          <cell r="C3163" t="str">
            <v>Macaranduba serrada ou similar, de (1,5x5,0)cm.  Fornecimento.</v>
          </cell>
          <cell r="D3163" t="str">
            <v>m</v>
          </cell>
          <cell r="E3163">
            <v>0.73</v>
          </cell>
        </row>
        <row r="3164">
          <cell r="A3164" t="str">
            <v>SC017664</v>
          </cell>
          <cell r="B3164" t="str">
            <v>SC15100050/</v>
          </cell>
          <cell r="C3164" t="str">
            <v>Chapa de aco de 3/4", para passagem de veiculos sobre valas, compreendendo colocacao, uso e retirada, medida pela area da chapa em cada aplicacao, inclusive mobilizacao, transporte, carga e descarga e o travamento com grampos.</v>
          </cell>
          <cell r="D3164" t="str">
            <v>m2</v>
          </cell>
          <cell r="E3164">
            <v>17.649999999999999</v>
          </cell>
        </row>
        <row r="3165">
          <cell r="A3165" t="str">
            <v>SC008989</v>
          </cell>
          <cell r="B3165" t="str">
            <v>SC15150050/</v>
          </cell>
          <cell r="C3165" t="str">
            <v>Eletrodo OK 46, diametro de 2,5mm.  Fornecimento.</v>
          </cell>
          <cell r="D3165" t="str">
            <v>Kg</v>
          </cell>
          <cell r="E3165">
            <v>7.13</v>
          </cell>
        </row>
        <row r="3166">
          <cell r="A3166" t="str">
            <v>SC017666</v>
          </cell>
          <cell r="B3166" t="str">
            <v>SC20050050/</v>
          </cell>
          <cell r="C3166" t="str">
            <v>Solda de topo, descendente, em chapa de aco chanfrada de 1/4" de espessura, para servico de assentamento de tubulacao ou peca de aco utilizando conversor eletrico.</v>
          </cell>
          <cell r="D3166" t="str">
            <v>m</v>
          </cell>
          <cell r="E3166">
            <v>29.67</v>
          </cell>
        </row>
        <row r="3167">
          <cell r="A3167" t="str">
            <v>SC017667</v>
          </cell>
          <cell r="B3167" t="str">
            <v>SC20050100/</v>
          </cell>
          <cell r="C3167" t="str">
            <v>Solda de topo, descendente, em chapa de aco chanfrada de 5/16" de espessura, para servico de assentamento de tubulacao ou peca de aco utilizando conversor eletrico.</v>
          </cell>
          <cell r="D3167" t="str">
            <v>m</v>
          </cell>
          <cell r="E3167">
            <v>39.799999999999997</v>
          </cell>
        </row>
        <row r="3168">
          <cell r="A3168" t="str">
            <v>SC017668</v>
          </cell>
          <cell r="B3168" t="str">
            <v>SC20050150/</v>
          </cell>
          <cell r="C3168" t="str">
            <v>Solda de topo, descendente, em chapa de aco chanfrada de 3/8" de espessura, para servico de assentamento de tubulacao ou peca de aco utilizando conversor eletrico.</v>
          </cell>
          <cell r="D3168" t="str">
            <v>m</v>
          </cell>
          <cell r="E3168">
            <v>60.56</v>
          </cell>
        </row>
        <row r="3169">
          <cell r="A3169" t="str">
            <v>SC000266</v>
          </cell>
          <cell r="B3169" t="str">
            <v>SC20050200/</v>
          </cell>
          <cell r="C3169" t="str">
            <v>Solda de topo, descendente, em chapa de aco chanfrada a 30o, de 1/4" de espessura, utilizando conversor eletromotorizado, e admitindo um tempo produtivo de 75%.  Utilizando-se Maquina de Solda a oleo diesel, multiplicar o custo do item por 1,15.</v>
          </cell>
          <cell r="D3169" t="str">
            <v>m</v>
          </cell>
          <cell r="E3169">
            <v>12.65</v>
          </cell>
        </row>
        <row r="3170">
          <cell r="A3170" t="str">
            <v>SC000267</v>
          </cell>
          <cell r="B3170" t="str">
            <v>SC20050250/</v>
          </cell>
          <cell r="C3170" t="str">
            <v>Solda de topo, descendente, em chapa de aco chanfrada a 30o, de 3/8" de espessura, utilizando conversor eletromotorizado, e admitindo um tempo produtivo de 75%.  Utilizando-se Maquina de Solda a oleo diesel, multiplicar o custo do item por 1,15.</v>
          </cell>
          <cell r="D3170" t="str">
            <v>m</v>
          </cell>
          <cell r="E3170">
            <v>27.21</v>
          </cell>
        </row>
        <row r="3171">
          <cell r="A3171" t="str">
            <v>SC000268</v>
          </cell>
          <cell r="B3171" t="str">
            <v>SC20050300/</v>
          </cell>
          <cell r="C3171" t="str">
            <v>Solda de topo, descendente, em chapa de  aco chanfrada a 30o, de 1/2" de espessura, utilizando conversor eletromotorizado, e admitindo um tempo produtivo de 75%.  Utilizando-se Maquina de Solda a oleo diesel, multiplicar o custo do item por 1,15.</v>
          </cell>
          <cell r="D3171" t="str">
            <v>m</v>
          </cell>
          <cell r="E3171">
            <v>50.83</v>
          </cell>
        </row>
        <row r="3172">
          <cell r="A3172" t="str">
            <v>SC017669</v>
          </cell>
          <cell r="B3172" t="str">
            <v>SC20050350/</v>
          </cell>
          <cell r="C3172" t="str">
            <v>Solda de topo, em tubos de aco galvanizado no diametro de 1/2", utilizando conversor eletrico, inclusive corte e/ou chanfro das extremidades.</v>
          </cell>
          <cell r="D3172" t="str">
            <v>un</v>
          </cell>
          <cell r="E3172">
            <v>2.11</v>
          </cell>
        </row>
        <row r="3173">
          <cell r="A3173" t="str">
            <v>SC017670</v>
          </cell>
          <cell r="B3173" t="str">
            <v>SC20050400/</v>
          </cell>
          <cell r="C3173" t="str">
            <v>Solda de topo, em tubos de aco galvanizado no diametro de 3/4", utilizando conversor eletrico, inclusive corte e/ou chanfro das extremidades.</v>
          </cell>
          <cell r="D3173" t="str">
            <v>un</v>
          </cell>
          <cell r="E3173">
            <v>2.74</v>
          </cell>
        </row>
        <row r="3174">
          <cell r="A3174" t="str">
            <v>SC017671</v>
          </cell>
          <cell r="B3174" t="str">
            <v>SC20050450/</v>
          </cell>
          <cell r="C3174" t="str">
            <v>Solda de topo, em tubos de aco galvanizado no diametro de 1", utilizando conversor eletrico, inclusive corte e/ou chanfro das extremidades.</v>
          </cell>
          <cell r="D3174" t="str">
            <v>un</v>
          </cell>
          <cell r="E3174">
            <v>4.26</v>
          </cell>
        </row>
        <row r="3175">
          <cell r="A3175" t="str">
            <v>SC017672</v>
          </cell>
          <cell r="B3175" t="str">
            <v>SC20050500/</v>
          </cell>
          <cell r="C3175" t="str">
            <v>Solda de topo, em tubos de aco galvanizado no diametro de 1 1/4", utilizando conversor eletrico, inclusive corte e/ou chanfro das extremidades.</v>
          </cell>
          <cell r="D3175" t="str">
            <v>un</v>
          </cell>
          <cell r="E3175">
            <v>5.9</v>
          </cell>
        </row>
        <row r="3176">
          <cell r="A3176" t="str">
            <v>SC017673</v>
          </cell>
          <cell r="B3176" t="str">
            <v>SC20050550/</v>
          </cell>
          <cell r="C3176" t="str">
            <v>Solda de topo, em tubos de aco galvanizado no diametro de 1 1/2", utilizando conversor eletrico, inclusive corte e/ou chanfro das extremidades.</v>
          </cell>
          <cell r="D3176" t="str">
            <v>un</v>
          </cell>
          <cell r="E3176">
            <v>6.99</v>
          </cell>
        </row>
        <row r="3177">
          <cell r="A3177" t="str">
            <v>SC017674</v>
          </cell>
          <cell r="B3177" t="str">
            <v>SC20050600/</v>
          </cell>
          <cell r="C3177" t="str">
            <v>Solda de topo, em tubos de aco galvanizado no diametro de 2", utilizando conversor eletrico, inclusive corte e/ou chanfro das extremidades.</v>
          </cell>
          <cell r="D3177" t="str">
            <v>un</v>
          </cell>
          <cell r="E3177">
            <v>9.07</v>
          </cell>
        </row>
        <row r="3178">
          <cell r="A3178" t="str">
            <v>SC005895</v>
          </cell>
          <cell r="B3178" t="str">
            <v>SC20100050/</v>
          </cell>
          <cell r="C3178" t="str">
            <v>Solda de topo em vergalhoes de aco, com diametro de 1/2".</v>
          </cell>
          <cell r="D3178" t="str">
            <v>un</v>
          </cell>
          <cell r="E3178">
            <v>1.83</v>
          </cell>
        </row>
        <row r="3179">
          <cell r="A3179" t="str">
            <v>SC010392</v>
          </cell>
          <cell r="B3179" t="str">
            <v>SC20150050/</v>
          </cell>
          <cell r="C3179" t="str">
            <v>Corte com macarico manual de oxiacetileno em chapa de aco de 3/16" de espessura.</v>
          </cell>
          <cell r="D3179" t="str">
            <v>m</v>
          </cell>
          <cell r="E3179">
            <v>1.32</v>
          </cell>
        </row>
        <row r="3180">
          <cell r="A3180" t="str">
            <v>SC010393</v>
          </cell>
          <cell r="B3180" t="str">
            <v>SC20150100/</v>
          </cell>
          <cell r="C3180" t="str">
            <v>Corte com macarico manual de oxiacetileno em chapa de aco de 1/4" de espessura.</v>
          </cell>
          <cell r="D3180" t="str">
            <v>m</v>
          </cell>
          <cell r="E3180">
            <v>1.6</v>
          </cell>
        </row>
        <row r="3181">
          <cell r="A3181" t="str">
            <v>SC010394</v>
          </cell>
          <cell r="B3181" t="str">
            <v>SC20150150/</v>
          </cell>
          <cell r="C3181" t="str">
            <v>Corte com macarico manual de oxiacetileno em chapa de aco de 5/16" de espessura.</v>
          </cell>
          <cell r="D3181" t="str">
            <v>m</v>
          </cell>
          <cell r="E3181">
            <v>1.98</v>
          </cell>
        </row>
        <row r="3182">
          <cell r="A3182" t="str">
            <v>SC010395</v>
          </cell>
          <cell r="B3182" t="str">
            <v>SC20150200/</v>
          </cell>
          <cell r="C3182" t="str">
            <v>Corte com macarico manual de oxiacetileno em chapa de aco de 3/8" de espessura.</v>
          </cell>
          <cell r="D3182" t="str">
            <v>m</v>
          </cell>
          <cell r="E3182">
            <v>2.65</v>
          </cell>
        </row>
        <row r="3183">
          <cell r="A3183" t="str">
            <v>SC010396</v>
          </cell>
          <cell r="B3183" t="str">
            <v>SC20150250/</v>
          </cell>
          <cell r="C3183" t="str">
            <v>Corte com macarico manual de oxiacetileno em chapa de aco de 1/2" de espessura.</v>
          </cell>
          <cell r="D3183" t="str">
            <v>m</v>
          </cell>
          <cell r="E3183">
            <v>3.44</v>
          </cell>
        </row>
        <row r="3184">
          <cell r="A3184" t="str">
            <v>SC000216</v>
          </cell>
          <cell r="B3184" t="str">
            <v>SC30050050/</v>
          </cell>
          <cell r="C3184" t="str">
            <v>Enceramento de piso de qualquer natureza, 1 demao.</v>
          </cell>
          <cell r="D3184" t="str">
            <v>m2</v>
          </cell>
          <cell r="E3184">
            <v>1.73</v>
          </cell>
        </row>
        <row r="3185">
          <cell r="A3185" t="str">
            <v>SC000215</v>
          </cell>
          <cell r="B3185" t="str">
            <v>SC30050100/</v>
          </cell>
          <cell r="C3185" t="str">
            <v>Raspagem, calafetacao e aplicacao de 3 demaos de Synteko ou similar em tacos ou assoalho de madeira.</v>
          </cell>
          <cell r="D3185" t="str">
            <v>m2</v>
          </cell>
          <cell r="E3185">
            <v>11</v>
          </cell>
        </row>
        <row r="3186">
          <cell r="A3186" t="str">
            <v>SC008516</v>
          </cell>
          <cell r="B3186" t="str">
            <v>SC30100050/</v>
          </cell>
          <cell r="C3186" t="str">
            <v>Lixamento de concreto aparente com lixadeira eletrica.</v>
          </cell>
          <cell r="D3186" t="str">
            <v>m2</v>
          </cell>
          <cell r="E3186">
            <v>2.4900000000000002</v>
          </cell>
        </row>
        <row r="3187">
          <cell r="A3187" t="str">
            <v>SC000211</v>
          </cell>
          <cell r="B3187" t="str">
            <v>SC30100100A</v>
          </cell>
          <cell r="C3187" t="str">
            <v>Polimento de piso de alta resistencia, feito mecanicamente, por vez.</v>
          </cell>
          <cell r="D3187" t="str">
            <v>m2</v>
          </cell>
          <cell r="E3187">
            <v>11.01</v>
          </cell>
        </row>
        <row r="3188">
          <cell r="A3188" t="str">
            <v>SC000212</v>
          </cell>
          <cell r="B3188" t="str">
            <v>SC30100150A</v>
          </cell>
          <cell r="C3188" t="str">
            <v>Polimento de piso de marmorite feito mecanicamente.</v>
          </cell>
          <cell r="D3188" t="str">
            <v>m2</v>
          </cell>
          <cell r="E3188">
            <v>10.34</v>
          </cell>
        </row>
        <row r="3189">
          <cell r="A3189" t="str">
            <v>SC000209</v>
          </cell>
          <cell r="B3189" t="str">
            <v>SC30100200A</v>
          </cell>
          <cell r="C3189" t="str">
            <v>Polimento manual de rodape de marmorite.</v>
          </cell>
          <cell r="D3189" t="str">
            <v>m</v>
          </cell>
          <cell r="E3189">
            <v>16.760000000000002</v>
          </cell>
        </row>
        <row r="3190">
          <cell r="A3190" t="str">
            <v>SC000210</v>
          </cell>
          <cell r="B3190" t="str">
            <v>SC30100250A</v>
          </cell>
          <cell r="C3190" t="str">
            <v>Polimento manual de rodape em material de alta resistencia.</v>
          </cell>
          <cell r="D3190" t="str">
            <v>m</v>
          </cell>
          <cell r="E3190">
            <v>20.82</v>
          </cell>
        </row>
        <row r="3191">
          <cell r="A3191" t="str">
            <v>SC017645</v>
          </cell>
          <cell r="B3191" t="str">
            <v>SC30150050/</v>
          </cell>
          <cell r="C3191" t="str">
            <v>Limpeza de aparelhos sanitarios, inclusive metais correspondentes.</v>
          </cell>
          <cell r="D3191" t="str">
            <v>un</v>
          </cell>
          <cell r="E3191">
            <v>2.66</v>
          </cell>
        </row>
        <row r="3192">
          <cell r="A3192" t="str">
            <v>SC017627</v>
          </cell>
          <cell r="B3192" t="str">
            <v>SC30150100/</v>
          </cell>
          <cell r="C3192" t="str">
            <v>Limpeza de parede revestida com chapas laminadas, inclusive o uso de escada, exclusive andaimes.</v>
          </cell>
          <cell r="D3192" t="str">
            <v>m2</v>
          </cell>
          <cell r="E3192">
            <v>1.43</v>
          </cell>
        </row>
        <row r="3193">
          <cell r="A3193" t="str">
            <v>SC017625</v>
          </cell>
          <cell r="B3193" t="str">
            <v>SC30150150/</v>
          </cell>
          <cell r="C3193" t="str">
            <v>Limpeza em parede revestida com marmore, granito ou pedras decorativas (madeira, lajinha ou similar), com a lavagem da mesma utilizando acido diluida em agua, inclusive uso de escada ate 2 pavimento.</v>
          </cell>
          <cell r="D3193" t="str">
            <v>m2</v>
          </cell>
          <cell r="E3193">
            <v>1.69</v>
          </cell>
        </row>
        <row r="3194">
          <cell r="A3194" t="str">
            <v>SC017623</v>
          </cell>
          <cell r="B3194" t="str">
            <v>SC30150200/</v>
          </cell>
          <cell r="C3194" t="str">
            <v>Limpeza de parede revestida com pastilhas, ceramica ou azulejo, com a lavagem da mesma utilizando solucao acida diluida em agua, inclusive uso de escada ate 2 pavimentos.</v>
          </cell>
          <cell r="D3194" t="str">
            <v>m2</v>
          </cell>
          <cell r="E3194">
            <v>1.57</v>
          </cell>
        </row>
        <row r="3195">
          <cell r="A3195" t="str">
            <v>SC017626</v>
          </cell>
          <cell r="B3195" t="str">
            <v>SC30150250/</v>
          </cell>
          <cell r="C3195" t="str">
            <v>Limpeza de peitoris.</v>
          </cell>
          <cell r="D3195" t="str">
            <v>m</v>
          </cell>
          <cell r="E3195">
            <v>1.24</v>
          </cell>
        </row>
        <row r="3196">
          <cell r="A3196" t="str">
            <v>SC017624</v>
          </cell>
          <cell r="B3196" t="str">
            <v>SC30150300/</v>
          </cell>
          <cell r="C3196" t="str">
            <v>Limpeza de pisos ceramicos, pisos de pedras ou similares.</v>
          </cell>
          <cell r="D3196" t="str">
            <v>m2</v>
          </cell>
          <cell r="E3196">
            <v>1.57</v>
          </cell>
        </row>
        <row r="3197">
          <cell r="A3197" t="str">
            <v>SC017644</v>
          </cell>
          <cell r="B3197" t="str">
            <v>SC30150350/</v>
          </cell>
          <cell r="C3197" t="str">
            <v>Limpeza de pisos cimentados.</v>
          </cell>
          <cell r="D3197" t="str">
            <v>m2</v>
          </cell>
          <cell r="E3197">
            <v>1.57</v>
          </cell>
        </row>
        <row r="3198">
          <cell r="A3198" t="str">
            <v>SC017805</v>
          </cell>
          <cell r="B3198" t="str">
            <v>SC30150400/</v>
          </cell>
          <cell r="C3198" t="str">
            <v>Limpeza de pisos vinilicos.</v>
          </cell>
          <cell r="D3198" t="str">
            <v>m2</v>
          </cell>
          <cell r="E3198">
            <v>1.43</v>
          </cell>
        </row>
        <row r="3199">
          <cell r="A3199" t="str">
            <v>SC017628</v>
          </cell>
          <cell r="B3199" t="str">
            <v>SC30150450/</v>
          </cell>
          <cell r="C3199" t="str">
            <v>Limpeza mecanica de tapete ou carpete executada no local da instalacao, considerando area minima de 30m2, (areas maiores que 250m2 considerar a area real reduzida em 25%).</v>
          </cell>
          <cell r="D3199" t="str">
            <v>m2</v>
          </cell>
          <cell r="E3199">
            <v>2.2999999999999998</v>
          </cell>
        </row>
        <row r="3200">
          <cell r="A3200" t="str">
            <v>SC017643</v>
          </cell>
          <cell r="B3200" t="str">
            <v>SC30150500/</v>
          </cell>
          <cell r="C3200" t="str">
            <v>Limpeza de vidros, por area de superficie (1 lado).</v>
          </cell>
          <cell r="D3200" t="str">
            <v>m2</v>
          </cell>
          <cell r="E3200">
            <v>1.34</v>
          </cell>
        </row>
        <row r="3201">
          <cell r="A3201" t="str">
            <v>SC000233</v>
          </cell>
          <cell r="B3201" t="str">
            <v>SC35050050A</v>
          </cell>
          <cell r="C3201" t="str">
            <v>Levantamento ou rebaixamento de tampao sobre faixa de rolamento, considerando demolicao de camada de asfalto e concreto, movimentacao e concretagem, inclusive cerca protetora, transporte de material e bota fora do material excedente.</v>
          </cell>
          <cell r="D3201" t="str">
            <v>un</v>
          </cell>
          <cell r="E3201">
            <v>89.56</v>
          </cell>
        </row>
        <row r="3202">
          <cell r="A3202" t="str">
            <v>SC017622</v>
          </cell>
          <cell r="B3202" t="str">
            <v>SC35050100/</v>
          </cell>
          <cell r="C3202" t="str">
            <v>Levantamento ou rebaixamento de tampao sobre calcada, considerando demolicao de camada de concreto, movimentacao e concretagem, inclusive cerca protetora, transporte de material e bota fora do material excedente.</v>
          </cell>
          <cell r="D3202" t="str">
            <v>un</v>
          </cell>
          <cell r="E3202">
            <v>78.37</v>
          </cell>
        </row>
        <row r="3203">
          <cell r="A3203" t="str">
            <v>SC002242</v>
          </cell>
          <cell r="B3203" t="str">
            <v>SC35100050/</v>
          </cell>
          <cell r="C3203" t="str">
            <v>Limpeza de caixa de areia, em encosta, ate 1,50m de profundidade.</v>
          </cell>
          <cell r="D3203" t="str">
            <v>m3</v>
          </cell>
          <cell r="E3203">
            <v>19.36</v>
          </cell>
        </row>
        <row r="3204">
          <cell r="A3204" t="str">
            <v>SC017758</v>
          </cell>
          <cell r="B3204" t="str">
            <v>SC35100100/</v>
          </cell>
          <cell r="C3204" t="str">
            <v>Limpeza mecanica de caixa de contencao, exclusive o transporte do transporte do material retirado.</v>
          </cell>
          <cell r="D3204" t="str">
            <v>m3</v>
          </cell>
          <cell r="E3204">
            <v>0.53</v>
          </cell>
        </row>
        <row r="3205">
          <cell r="A3205" t="str">
            <v>SC017647</v>
          </cell>
          <cell r="B3205" t="str">
            <v>SC35100150/</v>
          </cell>
          <cell r="C3205" t="str">
            <v>Limpeza de caixa de ralo, exclusive transporte do material retirado.</v>
          </cell>
          <cell r="D3205" t="str">
            <v>un</v>
          </cell>
          <cell r="E3205">
            <v>3.39</v>
          </cell>
        </row>
        <row r="3206">
          <cell r="A3206" t="str">
            <v>SC017637</v>
          </cell>
          <cell r="B3206" t="str">
            <v>SC35100200/</v>
          </cell>
          <cell r="C3206" t="str">
            <v>Limpeza manual de galeria retangular, exclusive transporte do material retirado.</v>
          </cell>
          <cell r="D3206" t="str">
            <v>m3</v>
          </cell>
          <cell r="E3206">
            <v>37.130000000000003</v>
          </cell>
        </row>
        <row r="3207">
          <cell r="A3207" t="str">
            <v>SC000235</v>
          </cell>
          <cell r="B3207" t="str">
            <v>SC35100250/</v>
          </cell>
          <cell r="C3207" t="str">
            <v>Limpeza manual de poco de visita de ate 3m de profundidade, exclusive transporte do material retirado.</v>
          </cell>
          <cell r="D3207" t="str">
            <v>m3</v>
          </cell>
          <cell r="E3207">
            <v>7.26</v>
          </cell>
        </row>
        <row r="3208">
          <cell r="A3208" t="str">
            <v>SC017757</v>
          </cell>
          <cell r="B3208" t="str">
            <v>SC35100300/</v>
          </cell>
          <cell r="C3208" t="str">
            <v>Limpeza manual de ramal de ralo, exclusive o transporte do material retirado.</v>
          </cell>
          <cell r="D3208" t="str">
            <v>m</v>
          </cell>
          <cell r="E3208">
            <v>1.45</v>
          </cell>
        </row>
        <row r="3209">
          <cell r="A3209" t="str">
            <v>SC017629</v>
          </cell>
          <cell r="B3209" t="str">
            <v>SC35100350/</v>
          </cell>
          <cell r="C3209" t="str">
            <v>Limpeza manual de reservatorios d'agua (cisterna e caixas d'agua elevadas).</v>
          </cell>
          <cell r="D3209" t="str">
            <v>m2</v>
          </cell>
          <cell r="E3209">
            <v>2.9</v>
          </cell>
        </row>
        <row r="3210">
          <cell r="A3210" t="str">
            <v>SC018086</v>
          </cell>
          <cell r="B3210" t="str">
            <v>SC35100500/</v>
          </cell>
          <cell r="C3210" t="e">
            <v>#N/A</v>
          </cell>
          <cell r="D3210" t="e">
            <v>#N/A</v>
          </cell>
          <cell r="E3210">
            <v>112.76</v>
          </cell>
        </row>
        <row r="3211">
          <cell r="A3211" t="str">
            <v>SC018087</v>
          </cell>
          <cell r="B3211" t="str">
            <v>SC35100509/</v>
          </cell>
          <cell r="C3211" t="e">
            <v>#N/A</v>
          </cell>
          <cell r="D3211" t="e">
            <v>#N/A</v>
          </cell>
          <cell r="E3211">
            <v>67.709999999999994</v>
          </cell>
        </row>
        <row r="3212">
          <cell r="A3212" t="str">
            <v>SC018088</v>
          </cell>
          <cell r="B3212" t="str">
            <v>SC35100600/</v>
          </cell>
          <cell r="C3212" t="e">
            <v>#N/A</v>
          </cell>
          <cell r="D3212" t="e">
            <v>#N/A</v>
          </cell>
          <cell r="E3212">
            <v>56.49</v>
          </cell>
        </row>
        <row r="3213">
          <cell r="A3213" t="str">
            <v>SC017638</v>
          </cell>
          <cell r="B3213" t="str">
            <v>SC35150050/</v>
          </cell>
          <cell r="C3213" t="str">
            <v>Limpeza ou preparacao de estruturas metalicas com jato de areia, inclusive retirada previa de ferragens e tinta existente.</v>
          </cell>
          <cell r="D3213" t="str">
            <v>m2</v>
          </cell>
          <cell r="E3213">
            <v>11.31</v>
          </cell>
        </row>
        <row r="3214">
          <cell r="A3214" t="str">
            <v>SC017187</v>
          </cell>
          <cell r="B3214" t="str">
            <v>SC35150100/</v>
          </cell>
          <cell r="C3214" t="str">
            <v>Limpeza ou preparo de superficie de concreto com jato d'agua quente com pressao minima de 2400lb, solvente e escova de piacava.</v>
          </cell>
          <cell r="D3214" t="str">
            <v>m2</v>
          </cell>
          <cell r="E3214">
            <v>4.05</v>
          </cell>
        </row>
        <row r="3215">
          <cell r="A3215" t="str">
            <v>SC017639</v>
          </cell>
          <cell r="B3215" t="str">
            <v>SC35150150/</v>
          </cell>
          <cell r="C3215" t="str">
            <v>Limpeza ou preparo de superficie de concreto com jato de agua pressurizada ou ar, em condicoes que permitam um rendimento medio de 5m2/h.</v>
          </cell>
          <cell r="D3215" t="str">
            <v>m2</v>
          </cell>
          <cell r="E3215">
            <v>9.02</v>
          </cell>
        </row>
        <row r="3216">
          <cell r="A3216" t="str">
            <v>SC017646</v>
          </cell>
          <cell r="B3216" t="str">
            <v>SC35150200/</v>
          </cell>
          <cell r="C3216" t="str">
            <v>Limpeza ou preparo de superficie de concreto com jato de agua pressurizada ou ar, em condicoes que permitam um rendimento medio de 15m2/h.</v>
          </cell>
          <cell r="D3216" t="str">
            <v>m2</v>
          </cell>
          <cell r="E3216">
            <v>2.88</v>
          </cell>
        </row>
        <row r="3217">
          <cell r="A3217" t="str">
            <v>SC009194</v>
          </cell>
          <cell r="B3217" t="str">
            <v>SC35150250/</v>
          </cell>
          <cell r="C3217" t="str">
            <v>Limpeza de superficie de monumetos historicos de argamassa, ferro, bronze, marmore, granito, etc; com jateamento de agua a pressao regulavel e/ou escovacao, utilizando detergente biodegradavel, inclusive fornecimento dos materiais.</v>
          </cell>
          <cell r="D3217" t="str">
            <v>m2</v>
          </cell>
          <cell r="E3217">
            <v>13.41</v>
          </cell>
        </row>
        <row r="3218">
          <cell r="A3218" t="str">
            <v>SC017648</v>
          </cell>
          <cell r="B3218" t="str">
            <v>SC35150300/</v>
          </cell>
          <cell r="C3218" t="str">
            <v>Limpeza de superficie de monumentos historicos de argamassa, ferro, bronze, marmore, granito, etc; com jateamento de agua a pressao regulavel e/ou escovacao, utilizando removedor biodegradavel e neutralizador, com aplicacao tecnica adequada, inclusive for</v>
          </cell>
          <cell r="D3218" t="str">
            <v>m2</v>
          </cell>
          <cell r="E3218">
            <v>20.25</v>
          </cell>
        </row>
        <row r="3219">
          <cell r="A3219" t="str">
            <v>SC000253</v>
          </cell>
          <cell r="B3219" t="str">
            <v>SC35150350/</v>
          </cell>
          <cell r="C3219" t="str">
            <v>Paraloid TB 148S para protecao de superficie de monumentos historicos.  Fornecimento e aplicacao.</v>
          </cell>
          <cell r="D3219" t="str">
            <v>m2</v>
          </cell>
          <cell r="E3219">
            <v>6.54</v>
          </cell>
        </row>
        <row r="3220">
          <cell r="A3220" t="str">
            <v>SC017640</v>
          </cell>
          <cell r="B3220" t="str">
            <v>SC35150400/</v>
          </cell>
          <cell r="C3220" t="str">
            <v>Limpeza de tuneis com jato d'agua, solvente e escova de piacava.</v>
          </cell>
          <cell r="D3220" t="str">
            <v>m2</v>
          </cell>
          <cell r="E3220">
            <v>4</v>
          </cell>
        </row>
        <row r="3221">
          <cell r="A3221" t="str">
            <v>SC002082</v>
          </cell>
          <cell r="B3221" t="str">
            <v>SC35150450/</v>
          </cell>
          <cell r="C3221" t="str">
            <v>Lixamento manual em estrutura metalica, com escova de aco.</v>
          </cell>
          <cell r="D3221" t="str">
            <v>m2</v>
          </cell>
          <cell r="E3221">
            <v>0.26</v>
          </cell>
        </row>
        <row r="3222">
          <cell r="A3222" t="str">
            <v>SC017716</v>
          </cell>
          <cell r="B3222" t="str">
            <v>SC35150500/</v>
          </cell>
          <cell r="C3222" t="str">
            <v>Lixamento para limpeza ou preparacao de estruturas metalicas, utilizando lixadeira eletrica.</v>
          </cell>
          <cell r="D3222" t="str">
            <v>m2</v>
          </cell>
          <cell r="E3222">
            <v>14.2</v>
          </cell>
        </row>
        <row r="3223">
          <cell r="A3223" t="str">
            <v>SC005703</v>
          </cell>
          <cell r="B3223" t="str">
            <v>SC40050050/</v>
          </cell>
          <cell r="C3223" t="str">
            <v>Arame galvanizado no 12, fornecimento e colocacao em cercas com moirao de madeira, inclusive retirada do arame existente.</v>
          </cell>
          <cell r="D3223" t="str">
            <v>m</v>
          </cell>
          <cell r="E3223">
            <v>0.63</v>
          </cell>
        </row>
        <row r="3224">
          <cell r="A3224" t="str">
            <v>SE004204</v>
          </cell>
          <cell r="B3224" t="str">
            <v>SE20200050A</v>
          </cell>
          <cell r="C3224" t="str">
            <v>Composicao basica de laboratorio.</v>
          </cell>
          <cell r="D3224" t="str">
            <v>un</v>
          </cell>
          <cell r="E3224">
            <v>37.99</v>
          </cell>
        </row>
        <row r="3225">
          <cell r="A3225" t="str">
            <v>SE001973</v>
          </cell>
          <cell r="B3225" t="str">
            <v>SE20200100A</v>
          </cell>
          <cell r="C3225" t="str">
            <v>Custo horario produtivo Wagon Drill.</v>
          </cell>
          <cell r="D3225" t="str">
            <v>h</v>
          </cell>
          <cell r="E3225">
            <v>343.08</v>
          </cell>
        </row>
        <row r="3226">
          <cell r="A3226" t="str">
            <v>SE001974</v>
          </cell>
          <cell r="B3226" t="str">
            <v>SE20200150A</v>
          </cell>
          <cell r="C3226" t="str">
            <v>Custo horario improdutivo Wagon Drill.</v>
          </cell>
          <cell r="D3226" t="str">
            <v>h</v>
          </cell>
          <cell r="E3226">
            <v>101.19</v>
          </cell>
        </row>
        <row r="3227">
          <cell r="A3227" t="str">
            <v>SE010356</v>
          </cell>
          <cell r="B3227" t="str">
            <v>SE20200200A</v>
          </cell>
          <cell r="C3227" t="str">
            <v>Custo horario produtivo Widia ou similar-Solo.</v>
          </cell>
          <cell r="D3227" t="str">
            <v>h</v>
          </cell>
          <cell r="E3227">
            <v>70.31</v>
          </cell>
        </row>
        <row r="3228">
          <cell r="A3228" t="str">
            <v>SE010358</v>
          </cell>
          <cell r="B3228" t="str">
            <v>SE20200250A</v>
          </cell>
          <cell r="C3228" t="str">
            <v>Custo horario improdutivo Widia ou similar-Solo.</v>
          </cell>
          <cell r="D3228" t="str">
            <v>h</v>
          </cell>
          <cell r="E3228">
            <v>70.28</v>
          </cell>
        </row>
        <row r="3229">
          <cell r="A3229" t="str">
            <v>SE010357</v>
          </cell>
          <cell r="B3229" t="str">
            <v>SE20200300A</v>
          </cell>
          <cell r="C3229" t="str">
            <v>Custo horario produtivo Widia ou similar-Alteracao e rocha.</v>
          </cell>
          <cell r="D3229" t="str">
            <v>h</v>
          </cell>
          <cell r="E3229">
            <v>70.31</v>
          </cell>
        </row>
        <row r="3230">
          <cell r="A3230" t="str">
            <v>SE010355</v>
          </cell>
          <cell r="B3230" t="str">
            <v>SE20200350A</v>
          </cell>
          <cell r="C3230" t="str">
            <v>Custo horario produtivo diamante rocha sa.</v>
          </cell>
          <cell r="D3230" t="str">
            <v>h</v>
          </cell>
          <cell r="E3230">
            <v>130.97999999999999</v>
          </cell>
        </row>
        <row r="3231">
          <cell r="A3231" t="str">
            <v>SE010359</v>
          </cell>
          <cell r="B3231" t="str">
            <v>SE20200400A</v>
          </cell>
          <cell r="C3231" t="str">
            <v>Custo horario improdutivo diamante rocha sa.</v>
          </cell>
          <cell r="D3231" t="str">
            <v>h</v>
          </cell>
          <cell r="E3231">
            <v>42.35</v>
          </cell>
        </row>
        <row r="3232">
          <cell r="A3232" t="str">
            <v>SE002057</v>
          </cell>
          <cell r="B3232" t="str">
            <v>SE20200450/</v>
          </cell>
          <cell r="C3232" t="str">
            <v>Distanciometro eletronico completo.</v>
          </cell>
          <cell r="D3232" t="str">
            <v>h</v>
          </cell>
          <cell r="E3232">
            <v>2.33</v>
          </cell>
        </row>
        <row r="3233">
          <cell r="A3233" t="str">
            <v>SE003700</v>
          </cell>
          <cell r="B3233" t="str">
            <v>SE25050050A</v>
          </cell>
          <cell r="C3233" t="str">
            <v>Elaboracao de projeto de micro e mesodrenagem (vazao ate 10m3/seg.) em conformidade com as normas estabelecidas pelo Departamento de Drenagem do Departamento Geral de Projetos da Secretaria Municipal de Obras e Servicos Publicos da Prefeitura da Cidade do</v>
          </cell>
          <cell r="D3233" t="str">
            <v>Km</v>
          </cell>
          <cell r="E3233">
            <v>5751.52</v>
          </cell>
        </row>
        <row r="3234">
          <cell r="A3234" t="str">
            <v>SE003701</v>
          </cell>
          <cell r="B3234" t="str">
            <v>SE25050100A</v>
          </cell>
          <cell r="C3234" t="str">
            <v>Elaboracao de projeto de macrodrenagem (vazao a partir de 10m3/seg.) em conformidade com as normas estabelecidas pelo Departamento de Drenagem do Departamento Geral de Projetos da Secretaria Municipal de Obras e Servicos Publicos da Prefeitura da Cidade d</v>
          </cell>
          <cell r="D3234" t="str">
            <v>Km</v>
          </cell>
          <cell r="E3234">
            <v>7653.82</v>
          </cell>
        </row>
        <row r="3235">
          <cell r="A3235" t="str">
            <v>SE006771</v>
          </cell>
          <cell r="B3235" t="str">
            <v>SE25050150/</v>
          </cell>
          <cell r="C3235" t="str">
            <v>Projeto executivo de sistema de drenagem, em Autocad, em area de ate 20.000m2.</v>
          </cell>
          <cell r="D3235" t="str">
            <v>m2</v>
          </cell>
          <cell r="E3235">
            <v>0.27</v>
          </cell>
        </row>
        <row r="3236">
          <cell r="A3236" t="str">
            <v>SE006772</v>
          </cell>
          <cell r="B3236" t="str">
            <v>SE25050200/</v>
          </cell>
          <cell r="C3236" t="str">
            <v>Projeto executivo de sistema de drenagem, em Autocad, em area acima de 20.000m2.</v>
          </cell>
          <cell r="D3236" t="str">
            <v>m2</v>
          </cell>
          <cell r="E3236">
            <v>0.2</v>
          </cell>
        </row>
        <row r="3237">
          <cell r="A3237" t="str">
            <v>SE017137</v>
          </cell>
          <cell r="B3237" t="str">
            <v>SE25100050A</v>
          </cell>
          <cell r="C3237" t="str">
            <v>Projeto Basico para urbanizacao/reurbanizacao de areas, visando a organizacao espacial e das atividades, devendo contemplar: sistema viario (locais para carga e descarga, faixa exclusiva e desenho geometrico), passeios, pracas, arborizacao, iluminacao com</v>
          </cell>
          <cell r="D3237" t="str">
            <v>ha</v>
          </cell>
          <cell r="E3237">
            <v>22956.11</v>
          </cell>
        </row>
        <row r="3238">
          <cell r="A3238" t="str">
            <v>SE017133</v>
          </cell>
          <cell r="B3238" t="str">
            <v>SE25100100A</v>
          </cell>
          <cell r="C3238" t="str">
            <v>Projeto executivo para urbanizacao/reurbanizacao de aras, visando a organizacao espacial e das atividades, devendo contemplar: sistema viario (locais para carga e descarga, faixa exclusiva e desenho geometrico), passeios, pracas, arborizacao, iluminacao c</v>
          </cell>
          <cell r="D3238" t="str">
            <v>ha</v>
          </cell>
          <cell r="E3238">
            <v>36478.959999999999</v>
          </cell>
        </row>
        <row r="3239">
          <cell r="A3239" t="str">
            <v>SE017136</v>
          </cell>
          <cell r="B3239" t="str">
            <v>SE25100150A</v>
          </cell>
          <cell r="C3239" t="str">
            <v>Projeto executivo para urbanizacao/reurbanizacao (geometrico, cortes e detalhes) para tratamento paisagistico de areas publicas, apresentado em Autocad nos padroes da contratante, inclusive as operacoes pertinentes e a coordenacao dos projetos complementa</v>
          </cell>
          <cell r="D3239" t="str">
            <v>ha</v>
          </cell>
          <cell r="E3239">
            <v>18013.310000000001</v>
          </cell>
        </row>
        <row r="3240">
          <cell r="A3240" t="str">
            <v>SE007173</v>
          </cell>
          <cell r="B3240" t="str">
            <v>SE25100200/</v>
          </cell>
          <cell r="C3240" t="str">
            <v>Projeto de via de pedestres em favela, com largura maxima de 1,50m.</v>
          </cell>
          <cell r="D3240" t="str">
            <v>Km</v>
          </cell>
          <cell r="E3240" t="e">
            <v>#N/A</v>
          </cell>
        </row>
        <row r="3241">
          <cell r="A3241" t="str">
            <v>SE007174</v>
          </cell>
          <cell r="B3241" t="str">
            <v>SE25100250A</v>
          </cell>
          <cell r="C3241" t="str">
            <v>Projeto de via simples de veiculos em favela, com 1 faixa de rolamento, com largura maxima de 3m.</v>
          </cell>
          <cell r="D3241" t="str">
            <v>Km</v>
          </cell>
          <cell r="E3241">
            <v>3119.49</v>
          </cell>
        </row>
        <row r="3242">
          <cell r="A3242" t="str">
            <v>SE007181</v>
          </cell>
          <cell r="B3242" t="str">
            <v>SE25100300/</v>
          </cell>
          <cell r="C3242" t="str">
            <v>Projeto de via para veiculos e pedestres em favela, com calcada lateral e 1 faixa de rolamento com largura maxima de 4,50m.</v>
          </cell>
          <cell r="D3242" t="str">
            <v>Km</v>
          </cell>
          <cell r="E3242" t="e">
            <v>#N/A</v>
          </cell>
        </row>
        <row r="3243">
          <cell r="A3243" t="str">
            <v>SE007198</v>
          </cell>
          <cell r="B3243" t="str">
            <v>SE25100350A</v>
          </cell>
          <cell r="C3243" t="str">
            <v>Projeto para passarela sobre logradouro publico, com rampas e/ou escadas.</v>
          </cell>
          <cell r="D3243" t="str">
            <v>m2</v>
          </cell>
          <cell r="E3243">
            <v>46.5</v>
          </cell>
        </row>
        <row r="3244">
          <cell r="A3244" t="str">
            <v>SE017135</v>
          </cell>
          <cell r="B3244" t="str">
            <v>SE25100400A</v>
          </cell>
          <cell r="C3244" t="str">
            <v>Projeto executivo para tratamento paisagistico com especificacao vegetal legendada e quantificada, em areas publicas, apresentado em Autocad nos padroes da contratante.</v>
          </cell>
          <cell r="D3244" t="str">
            <v>ha</v>
          </cell>
          <cell r="E3244">
            <v>8202.9</v>
          </cell>
        </row>
        <row r="3245">
          <cell r="A3245" t="str">
            <v>SE017138</v>
          </cell>
          <cell r="B3245" t="str">
            <v>SE25100450A</v>
          </cell>
          <cell r="C3245" t="str">
            <v>Projeto executivo de via especial para veiculos e pedestres, em avenidas canal, com calcadas em ambos os lados, com ate 3 faixas de rolamento, marcando o canal por um dos lados, com largura maxima de 40m, apresentado em Autocad nos padroes da contratante.</v>
          </cell>
          <cell r="D3245" t="str">
            <v>ha</v>
          </cell>
          <cell r="E3245">
            <v>1768.77</v>
          </cell>
        </row>
        <row r="3246">
          <cell r="A3246" t="str">
            <v>SE017140</v>
          </cell>
          <cell r="B3246" t="str">
            <v>SE25100500A</v>
          </cell>
          <cell r="C3246" t="str">
            <v xml:space="preserve">Projeto executivo de via especial para veiculos e pedestres em ruas e avenidas urbanas, com calcadas em ambos os lados, canteiro central e separadores de pistas laterais em ambos os sentidos e com largura maxima de 46m, apresentado em Autocad nos padroes </v>
          </cell>
          <cell r="D3246" t="str">
            <v>ha</v>
          </cell>
          <cell r="E3246">
            <v>3359.83</v>
          </cell>
        </row>
        <row r="3247">
          <cell r="A3247" t="str">
            <v>SE017144</v>
          </cell>
          <cell r="B3247" t="str">
            <v>SE25100550A</v>
          </cell>
          <cell r="C3247" t="str">
            <v>Projeto executivo de via para veiculos e pedestres em ruas e avenidas urbanas, com calcadas em ambos os lados e 2 faixas de rolamento com largura maxima de 13m, apresentado em Autocad nos padroes da contratante.</v>
          </cell>
          <cell r="D3247" t="str">
            <v>ha</v>
          </cell>
          <cell r="E3247">
            <v>3119.49</v>
          </cell>
        </row>
        <row r="3248">
          <cell r="A3248" t="str">
            <v>SE017143</v>
          </cell>
          <cell r="B3248" t="str">
            <v>SE25100600A</v>
          </cell>
          <cell r="C3248" t="str">
            <v>Projeto executivo de via para veiculos e pedestres em ruas e avenidas urbanas, com calcadas em ambos os lados e 3 faixas de rolamento com largura maxima de 16m, apresentado em Autocad nos padroes da contratante.</v>
          </cell>
          <cell r="D3248" t="str">
            <v>ha</v>
          </cell>
          <cell r="E3248">
            <v>2872.56</v>
          </cell>
        </row>
        <row r="3249">
          <cell r="A3249" t="str">
            <v>SE017139</v>
          </cell>
          <cell r="B3249" t="str">
            <v>SE25100650A</v>
          </cell>
          <cell r="C3249" t="str">
            <v>Projeto executivo de via especial para veiculos e pedestres em ruas e avenidas urbanas, com calcadas em ambos os lados, canteiro central, com 3 faixas de rolamento nas pistas centrais e separadores de pistas laterais em ambos sentidos e com largura  maxim</v>
          </cell>
          <cell r="D3249" t="str">
            <v>ha</v>
          </cell>
          <cell r="E3249">
            <v>3209.5</v>
          </cell>
        </row>
        <row r="3250">
          <cell r="A3250" t="str">
            <v>SE017142</v>
          </cell>
          <cell r="B3250" t="str">
            <v>SE25100700A</v>
          </cell>
          <cell r="C3250" t="str">
            <v>Projeto executivo de via para veiculos e pedestres em ruas e avenidas urbanas, com calcadas em ambos os lados e 4 faixas de rolamento com largura maxima de 25m, apresentado em Autocad nos padroes da contratante.</v>
          </cell>
          <cell r="D3250" t="str">
            <v>ha</v>
          </cell>
          <cell r="E3250">
            <v>2086.0700000000002</v>
          </cell>
        </row>
        <row r="3251">
          <cell r="A3251" t="str">
            <v>SE017141</v>
          </cell>
          <cell r="B3251" t="str">
            <v>SE25100750A</v>
          </cell>
          <cell r="C3251" t="str">
            <v>Projeto executivo de via especial para veiculos e pedestres em ruas e avenidas urbanas, com calcadas em ambos os lados, canteiro central e pistas com 4 faixas de rolamento em cada sentido, com largura maxima de 40m, apresentado em Autocad nos padroes da c</v>
          </cell>
          <cell r="D3251" t="str">
            <v>ha</v>
          </cell>
          <cell r="E3251">
            <v>3271.37</v>
          </cell>
        </row>
        <row r="3252">
          <cell r="A3252" t="str">
            <v>SE017146</v>
          </cell>
          <cell r="B3252" t="str">
            <v>SE25100800A</v>
          </cell>
          <cell r="C3252" t="str">
            <v>Projeto executivo de via simples de ciclovia, com 1 faixa de rolamento, com largura maxima de 1,30m, apresentado em Autoca nos padroes da contratante.</v>
          </cell>
          <cell r="D3252" t="str">
            <v>ha</v>
          </cell>
          <cell r="E3252">
            <v>2731.92</v>
          </cell>
        </row>
        <row r="3253">
          <cell r="A3253" t="str">
            <v>SE017145</v>
          </cell>
          <cell r="B3253" t="str">
            <v>SE25100850A</v>
          </cell>
          <cell r="C3253" t="str">
            <v>Projeto executivo de via dupla de ciclovia, com 2 faixas de rolamento, com largura maxima de 3m, apresentado em Autocad nos padroes da contratante.</v>
          </cell>
          <cell r="D3253" t="str">
            <v>ha</v>
          </cell>
          <cell r="E3253">
            <v>4008.32</v>
          </cell>
        </row>
        <row r="3254">
          <cell r="A3254" t="str">
            <v>SE004845</v>
          </cell>
          <cell r="B3254" t="str">
            <v>SE25150050A</v>
          </cell>
          <cell r="C3254" t="str">
            <v>Projeto basico de arquitetura para predios hospitalares de ate 1000m2,  apresentado em Autocad for Windows nos padroes da contratante, inclusive as legalizacoes pertinentes e a coordenacao dos projetos complementares.</v>
          </cell>
          <cell r="D3254" t="str">
            <v>m2</v>
          </cell>
          <cell r="E3254">
            <v>38.83</v>
          </cell>
        </row>
        <row r="3255">
          <cell r="A3255" t="str">
            <v>SE004847</v>
          </cell>
          <cell r="B3255" t="str">
            <v>SE25150100A</v>
          </cell>
          <cell r="C3255" t="str">
            <v>Projeto basico de arquitetura para predios hospitalares de 1000 ate 4000m2,  apresentado em Autocad for Windows nos padroes da contratante, inclusive as legalizacoes pertinentes e a coordenacao dos projetos complementares.  Observacao: ate 1000m2 conforme</v>
          </cell>
          <cell r="D3255" t="str">
            <v>m2</v>
          </cell>
          <cell r="E3255">
            <v>35.869999999999997</v>
          </cell>
        </row>
        <row r="3256">
          <cell r="A3256" t="str">
            <v>SE004848</v>
          </cell>
          <cell r="B3256" t="str">
            <v>SE25150150A</v>
          </cell>
          <cell r="C3256" t="str">
            <v xml:space="preserve">Projeto basico de arquitetura para predios hospitalares acima de 4000m2,  apresentado em Autocad for Windows nos padroes da contratante, inclusive as legalizacoes pertinentes e a coordenacao dos projetos complementares.  Observacao: ate 1000m2 conforme o </v>
          </cell>
          <cell r="D3256" t="str">
            <v>m2</v>
          </cell>
          <cell r="E3256">
            <v>33.700000000000003</v>
          </cell>
        </row>
        <row r="3257">
          <cell r="A3257" t="str">
            <v>SE004895</v>
          </cell>
          <cell r="B3257" t="str">
            <v>SE25150200A</v>
          </cell>
          <cell r="C3257" t="str">
            <v>Projeto estrutural para predios hospitalares ate 1000m2, apresentado em disquete, sendo o arquivo compativel com o Autocad R12 da Autodesk, e uma copia em papel vegetal nos padroes da contratante, constando de plantas de forma, armacao e detalhes, de acor</v>
          </cell>
          <cell r="D3257" t="str">
            <v>m2</v>
          </cell>
          <cell r="E3257">
            <v>25.45</v>
          </cell>
        </row>
        <row r="3258">
          <cell r="A3258" t="str">
            <v>SE004898</v>
          </cell>
          <cell r="B3258" t="str">
            <v>SE25150250A</v>
          </cell>
          <cell r="C3258" t="str">
            <v>Projeto estrutural para predios hospitalares de 1000 a 4000m2, apresentado em disquete, sendo o arquivo compativel com o Autocad R12 da Autodesk, e uma copia em papel vegetal nos padroes da contratante, constando de plantas de forma, armacao e detalhes, d</v>
          </cell>
          <cell r="D3258" t="str">
            <v>m2</v>
          </cell>
          <cell r="E3258">
            <v>22.42</v>
          </cell>
        </row>
        <row r="3259">
          <cell r="A3259" t="str">
            <v>SE004906</v>
          </cell>
          <cell r="B3259" t="str">
            <v>SE25150300A</v>
          </cell>
          <cell r="C3259" t="str">
            <v>Projeto estrutural para predios hospitalares acima de 4000m2, apresentado em disquete, sendo o arquivo compativel com o Autocad R12 da Autodesk, e uma copia em papel vegetal nos padroes da contratante, constando de plantas de forma, armacao e detalhes, de</v>
          </cell>
          <cell r="D3259" t="str">
            <v>m2</v>
          </cell>
          <cell r="E3259">
            <v>19.29</v>
          </cell>
        </row>
        <row r="3260">
          <cell r="A3260" t="str">
            <v>SE004964</v>
          </cell>
          <cell r="B3260" t="str">
            <v>SE25150350A</v>
          </cell>
          <cell r="C3260" t="str">
            <v>Projeto executivo de arquitetura para predios hospitalares de ate 500m2 apresentado em Autocad For Windows nos padroes da contratante, inclusive as legalizacoes pertinentes e a coordenacao dos projetos complementares.</v>
          </cell>
          <cell r="D3260" t="str">
            <v>m2</v>
          </cell>
          <cell r="E3260">
            <v>58.9</v>
          </cell>
        </row>
        <row r="3261">
          <cell r="A3261" t="str">
            <v>SE004965</v>
          </cell>
          <cell r="B3261" t="str">
            <v>SE25150400A</v>
          </cell>
          <cell r="C3261" t="str">
            <v>Projeto executivo de arquitetura para predios hospitalares de 1000 ate 4000m2 apresentado em Autocad For Windows nos padroes da contratante, inclusive as legalizacoes pertinentes e a coordenacao dos projetos complementares.  Observacao: ate 1000m2 conform</v>
          </cell>
          <cell r="D3261" t="str">
            <v>m2</v>
          </cell>
          <cell r="E3261">
            <v>54.19</v>
          </cell>
        </row>
        <row r="3262">
          <cell r="A3262" t="str">
            <v>SE004966</v>
          </cell>
          <cell r="B3262" t="str">
            <v>SE25150450A</v>
          </cell>
          <cell r="C3262" t="str">
            <v>Projeto executivo de arquitetura para predios hospitalares acima de 4000m2 apresentado em Autocad For Windows nos padroes da contratante, inclusive as legalizacoes pertinentes e a coordenacao dos projetos complementares.  Observacao: ate 1000m2 conforme o</v>
          </cell>
          <cell r="D3262" t="str">
            <v>m2</v>
          </cell>
          <cell r="E3262">
            <v>50.58</v>
          </cell>
        </row>
        <row r="3263">
          <cell r="A3263" t="str">
            <v>SE004838</v>
          </cell>
          <cell r="B3263" t="str">
            <v>SE25200050A</v>
          </cell>
          <cell r="C3263" t="str">
            <v>Projeto basico de para predios culturais de ate 500m2, apresentado em Autocad for Windows nos padroes da contratante, inclusive as legalizacoes pertinentes e a coordenacao dos projetos complementares.</v>
          </cell>
          <cell r="D3263" t="str">
            <v>m2</v>
          </cell>
          <cell r="E3263">
            <v>30.9</v>
          </cell>
        </row>
        <row r="3264">
          <cell r="A3264" t="str">
            <v>SE004840</v>
          </cell>
          <cell r="B3264" t="str">
            <v>SE25200100A</v>
          </cell>
          <cell r="C3264" t="str">
            <v>Projeto basico de arquitetura para predios culturais de 501 ate 3000m2, apresentado em Autocad for Windows nos padroes da contratante, inclusive as legalizacoes pertinentes e a coordenacao dos projetos complementares.  Observacao: ate 500m2 conforme o ite</v>
          </cell>
          <cell r="D3264" t="str">
            <v>m2</v>
          </cell>
          <cell r="E3264">
            <v>25.62</v>
          </cell>
        </row>
        <row r="3265">
          <cell r="A3265" t="str">
            <v>SE004841</v>
          </cell>
          <cell r="B3265" t="str">
            <v>SE25200150A</v>
          </cell>
          <cell r="C3265" t="str">
            <v>Projeto basico de arquitetura para predios culturais acima de 3000m2 apresentado em Autocad for Windows nos padroes da contratante, inclusive as legalizacoes pertinentes e a coordenacao dos projetos complementares.  Observacao: ate 500m2 conforme o item S</v>
          </cell>
          <cell r="D3265" t="str">
            <v>m2</v>
          </cell>
          <cell r="E3265">
            <v>21.93</v>
          </cell>
        </row>
        <row r="3266">
          <cell r="A3266" t="str">
            <v>SE004961</v>
          </cell>
          <cell r="B3266" t="str">
            <v>SE25200200A</v>
          </cell>
          <cell r="C3266" t="str">
            <v>Projeto executivo de arquitetura para predios culturais de ate 500m2 apresentado em Autocad For Windows nos padroes da contratante, inclusive as legalizacoes pertinentes e a coordenacao dos projetos complementares.</v>
          </cell>
          <cell r="D3266" t="str">
            <v>m2</v>
          </cell>
          <cell r="E3266">
            <v>46.48</v>
          </cell>
        </row>
        <row r="3267">
          <cell r="A3267" t="str">
            <v>SE004962</v>
          </cell>
          <cell r="B3267" t="str">
            <v>SE25200250A</v>
          </cell>
          <cell r="C3267" t="str">
            <v>Projeto executivo de arquitetura para predios culturais de 501 ate 3000m2 apresentado em Autocad For Windows nos padroes da contratante, inclusive as legalizacoes pertinentes e a coordenacao dos projetos complementares.  Observacao: ate 500m2 conforme o i</v>
          </cell>
          <cell r="D3267" t="str">
            <v>m2</v>
          </cell>
          <cell r="E3267">
            <v>42.59</v>
          </cell>
        </row>
        <row r="3268">
          <cell r="A3268" t="str">
            <v>SE004963</v>
          </cell>
          <cell r="B3268" t="str">
            <v>SE25200300A</v>
          </cell>
          <cell r="C3268" t="str">
            <v>Projeto executivo de arquitetura para predios culturais acima de 3000m2 apresentado em Autocad For Windows nos padroes da contratante, inclusive as legalizacoes pertinentes e a coordenacao dos projetos complementares.  Observacao: ate 500m2 conforme o ite</v>
          </cell>
          <cell r="D3268" t="str">
            <v>m2</v>
          </cell>
          <cell r="E3268">
            <v>32.99</v>
          </cell>
        </row>
        <row r="3269">
          <cell r="A3269" t="str">
            <v>SE004911</v>
          </cell>
          <cell r="B3269" t="str">
            <v>SE25200350A</v>
          </cell>
          <cell r="C3269" t="str">
            <v>Projeto estrutural para predios culturais ate 500m2, apresentado em disquete, sendo o arquivo compativel com o Autocad R12 da Autodesk, e uma copia em papel vegetal nos padroes da contratante constando de plantas de forma, armacao e detalhes, de acordo co</v>
          </cell>
          <cell r="D3269" t="str">
            <v>m2</v>
          </cell>
          <cell r="E3269">
            <v>25.45</v>
          </cell>
        </row>
        <row r="3270">
          <cell r="A3270" t="str">
            <v>SE004916</v>
          </cell>
          <cell r="B3270" t="str">
            <v>SE25200400A</v>
          </cell>
          <cell r="C3270" t="str">
            <v>Projeto estrutural para predios culturais de 500 a 3000m2, apresentado em disquete, sendo o arquivo compativel com o Autocad R12 da Autodesk, e uma copia em papel vegetal nos padroes da contratante, constando de plantas de forma, armacao e detalhes, de ac</v>
          </cell>
          <cell r="D3270" t="str">
            <v>m2</v>
          </cell>
          <cell r="E3270">
            <v>22.35</v>
          </cell>
        </row>
        <row r="3271">
          <cell r="A3271" t="str">
            <v>SE004921</v>
          </cell>
          <cell r="B3271" t="str">
            <v>SE25200450A</v>
          </cell>
          <cell r="C3271" t="str">
            <v>Projeto estrutural para predios culturais acima de 3000m2, apresentado em disquete, sendo o arquivo compativel com o Autocad R12 da Autodesk, e uma copia em papel vegetal nos padroes da contratante, constando de plantas de forma, armacao e detalhes, de ac</v>
          </cell>
          <cell r="D3271" t="str">
            <v>m2</v>
          </cell>
          <cell r="E3271">
            <v>19.600000000000001</v>
          </cell>
        </row>
        <row r="3272">
          <cell r="A3272" t="str">
            <v>SE004842</v>
          </cell>
          <cell r="B3272" t="str">
            <v>SE25250050A</v>
          </cell>
          <cell r="C3272" t="str">
            <v>Projeto basico de arquitetura para predios escolares e/ou administrativos de ate 500m2 apresentado em Autocad for Windows nos padroes da contratante, inclusive as legalizacoes pertinentes e a coordenacao dos projetos complementares.</v>
          </cell>
          <cell r="D3272" t="str">
            <v>m2</v>
          </cell>
          <cell r="E3272">
            <v>21.04</v>
          </cell>
        </row>
        <row r="3273">
          <cell r="A3273" t="str">
            <v>SE004843</v>
          </cell>
          <cell r="B3273" t="str">
            <v>SE25250100A</v>
          </cell>
          <cell r="C3273" t="str">
            <v>Projeto basico de arquitetura para predios escolares e/ou administrativos de 501 ate 3000m2,  apresentado em Autocad for Windows nos padroes da contratante, inclusive as legalizacoes pertinentes e a coordenacao dos projetos complementares.  Observacao: at</v>
          </cell>
          <cell r="D3273" t="str">
            <v>m2</v>
          </cell>
          <cell r="E3273">
            <v>16.11</v>
          </cell>
        </row>
        <row r="3274">
          <cell r="A3274" t="str">
            <v>SE004844</v>
          </cell>
          <cell r="B3274" t="str">
            <v>SE25250150A</v>
          </cell>
          <cell r="C3274" t="str">
            <v>Projeto basico de arquitetura para predios escolares e/ou administrativo de 3000m2, apresentado em Autocad for Windows nos padroes da contrante, inclusive as legalizacoes pertinentes e a coordenacao dos projetos complementares.  Observacao: ate 500m2 cnfo</v>
          </cell>
          <cell r="D3274" t="str">
            <v>m2</v>
          </cell>
          <cell r="E3274">
            <v>12.9</v>
          </cell>
        </row>
        <row r="3275">
          <cell r="A3275" t="str">
            <v>SE004924</v>
          </cell>
          <cell r="B3275" t="str">
            <v>SE25250200A</v>
          </cell>
          <cell r="C3275" t="str">
            <v>Projeto executivo de arquitetura para predios escolares e/ou administrativos de ate 500m2 apresentado em Autocad For Windows nos padroes da contratante, inclusive as legalizacoes pertinentes e a coordenacao dos projetos complementares.</v>
          </cell>
          <cell r="D3275" t="str">
            <v>m2</v>
          </cell>
          <cell r="E3275">
            <v>33.81</v>
          </cell>
        </row>
        <row r="3276">
          <cell r="A3276" t="str">
            <v>SE004929</v>
          </cell>
          <cell r="B3276" t="str">
            <v>SE25250250A</v>
          </cell>
          <cell r="C3276" t="str">
            <v>Projeto executivo de arquitetura para predios escolares e/ou administrativos de 501 ate 3000m2 apresentado em Autocad For Windows nos padroes da contratante, inclusive as legalizacoes pertinentes e a coordenacao dos projetos complementares.  Observacao at</v>
          </cell>
          <cell r="D3276" t="str">
            <v>m2</v>
          </cell>
          <cell r="E3276">
            <v>24.33</v>
          </cell>
        </row>
        <row r="3277">
          <cell r="A3277" t="str">
            <v>SE004959</v>
          </cell>
          <cell r="B3277" t="str">
            <v>SE25250300A</v>
          </cell>
          <cell r="C3277" t="str">
            <v>Projeto executivo de arquitetura para predios escolares e/ou administrativos acima de 3000m2 apresentado em Autocad For Windows nos padroes da contratante, inclusive as legalizacoes pertinentes e a coordenacao dos projetos complementares.  Observacao: ate</v>
          </cell>
          <cell r="D3277" t="str">
            <v>m2</v>
          </cell>
          <cell r="E3277">
            <v>19.489999999999998</v>
          </cell>
        </row>
        <row r="3278">
          <cell r="A3278" t="str">
            <v>SE004885</v>
          </cell>
          <cell r="B3278" t="str">
            <v>SE25250350A</v>
          </cell>
          <cell r="C3278" t="str">
            <v xml:space="preserve">Projeto estrutural para escolares e administrativos de ate 500m2 apresentado em disquete sendo o arquivo compativel com o Autocad R12 da Autodesk, e uma copia em papel vegetal nos padroes da contratante, constando de plantas de forma, armacao e detalhes, </v>
          </cell>
          <cell r="D3278" t="str">
            <v>m2</v>
          </cell>
          <cell r="E3278">
            <v>21.86</v>
          </cell>
        </row>
        <row r="3279">
          <cell r="A3279" t="str">
            <v>SE004888</v>
          </cell>
          <cell r="B3279" t="str">
            <v>SE25250400A</v>
          </cell>
          <cell r="C3279" t="str">
            <v>Projeto estrutural para escolares e administrativos de 500 a 3000m2, apresentado em disquete, sendo o arquivo compativel com o Autocad R12 da Autodesk, e uma copia em papel vegetal nos padroes da contratante, constando de plantas de forma, armacao e detal</v>
          </cell>
          <cell r="D3279" t="str">
            <v>m2</v>
          </cell>
          <cell r="E3279">
            <v>19.63</v>
          </cell>
        </row>
        <row r="3280">
          <cell r="A3280" t="str">
            <v>SE004890</v>
          </cell>
          <cell r="B3280" t="str">
            <v>SE25250450A</v>
          </cell>
          <cell r="C3280" t="str">
            <v>Projeto estrutural para escolares e administrativos acima de 3000m2, apresentado em disquete, sendo o arquivo compativel com o Autocad R12 da Autodesk, e uma  copia em papel vegetal nos padroes da contratante constando de plantas de forma, armacao e detal</v>
          </cell>
          <cell r="D3280" t="str">
            <v>m2</v>
          </cell>
          <cell r="E3280">
            <v>16.579999999999998</v>
          </cell>
        </row>
        <row r="3281">
          <cell r="A3281" t="str">
            <v>SE007482</v>
          </cell>
          <cell r="B3281" t="str">
            <v>SE25250500A</v>
          </cell>
          <cell r="C3281" t="str">
            <v>Projeto e levantamento planta cadastral em edificacoes da administracao municipal apresentado em disquete sendo o arquivo compativel com o Autocad  R12 da Autodesk e uma copia papel vegetal nos padroes da contratante constando de pranchas de 1m2 em acordo</v>
          </cell>
          <cell r="D3281" t="str">
            <v>un</v>
          </cell>
          <cell r="E3281">
            <v>1041.4100000000001</v>
          </cell>
        </row>
        <row r="3282">
          <cell r="A3282" t="str">
            <v>SE004851</v>
          </cell>
          <cell r="B3282" t="str">
            <v>SE25300050A</v>
          </cell>
          <cell r="C3282" t="str">
            <v>Projeto basico de arquitetura para loteamentos com 3 unidades uni ou bifamiliares para areas de ate 12000m2 apresentado em Autocad for Windows nos padroes da contratante, inclusive as legalizacoes pertinentes e a coordenacao dos projetos complementares.</v>
          </cell>
          <cell r="D3282" t="str">
            <v>m2</v>
          </cell>
          <cell r="E3282">
            <v>6.13</v>
          </cell>
        </row>
        <row r="3283">
          <cell r="A3283" t="str">
            <v>SE004855</v>
          </cell>
          <cell r="B3283" t="str">
            <v>SE25300100A</v>
          </cell>
          <cell r="C3283" t="str">
            <v>Projeto basico de arquitetura para loteamentos com 3 unidades uni ou bifamiliares para areas de 12000 ate 3600m2 apresentado em Autocad for Windows nos padroes da contratante, inclusive as legalizacoes pertinentes e a coordenacao dos projetos complementar</v>
          </cell>
          <cell r="D3283" t="str">
            <v>m2</v>
          </cell>
          <cell r="E3283">
            <v>4.3</v>
          </cell>
        </row>
        <row r="3284">
          <cell r="A3284" t="str">
            <v>SE004857</v>
          </cell>
          <cell r="B3284" t="str">
            <v>SE25300150A</v>
          </cell>
          <cell r="C3284" t="str">
            <v>Projeto basico de arquitetura para loteamentos com 3 unidades uni ou bifamiliares para areas acima de 36000m2 apresentado em Autocad for Windows nos padroes da contratante, inclusive as legalizacoes pertinentes e a coordenacao dos projetos complementares.</v>
          </cell>
          <cell r="D3284" t="str">
            <v>m2</v>
          </cell>
          <cell r="E3284">
            <v>4.28</v>
          </cell>
        </row>
        <row r="3285">
          <cell r="A3285" t="str">
            <v>ST017614</v>
          </cell>
          <cell r="B3285" t="str">
            <v>ST05050150/</v>
          </cell>
          <cell r="C3285" t="str">
            <v>Laminado elastoplastico em faixas, com espessura de 1,5mm e ate 50cm de largura, colorido (exceto branco e amarelo), com micro-esferas de vidro.  Em projetos que utilizem entre 150 e 500m2 do material.  Fornecimento e aplicacao.</v>
          </cell>
          <cell r="D3285" t="str">
            <v>m2</v>
          </cell>
          <cell r="E3285">
            <v>68.010000000000005</v>
          </cell>
        </row>
        <row r="3286">
          <cell r="A3286" t="str">
            <v>ST017613</v>
          </cell>
          <cell r="B3286" t="str">
            <v>ST05050200/</v>
          </cell>
          <cell r="C3286" t="str">
            <v>Laminado elastoplastico em faixas, com espessura de 1,5mm e ate 50cm de largura, na cor amarela, com micro-esferas de vidro.  Em projetos que utilizem entre 150 e 500m2 do material.  Fornecimento e aplicacao.</v>
          </cell>
          <cell r="D3286" t="str">
            <v>m2</v>
          </cell>
          <cell r="E3286">
            <v>65.41</v>
          </cell>
        </row>
        <row r="3287">
          <cell r="A3287" t="str">
            <v>ST017612</v>
          </cell>
          <cell r="B3287" t="str">
            <v>ST05050250/</v>
          </cell>
          <cell r="C3287" t="str">
            <v>Laminado elastoplastico em faixas, com espessura de 1,5mm e ate 50cm de largura, na cor branca, com micro-esferas de vidro.  Em projetos que utilizem entre 150 e 500m2 do material.  Fornecimento e aplicacao.</v>
          </cell>
          <cell r="D3287" t="str">
            <v>m2</v>
          </cell>
          <cell r="E3287">
            <v>60.71</v>
          </cell>
        </row>
        <row r="3288">
          <cell r="A3288" t="str">
            <v>ST017618</v>
          </cell>
          <cell r="B3288" t="str">
            <v>ST05050300/</v>
          </cell>
          <cell r="C3288" t="str">
            <v>Laminado elastoplastico em faixas, com espessura de 1,5mm e ate 50cm de largura, colorido (exceto branco e amarelo), com micro-esferas de vidro.  Em projetos que utilizem entre 500 e 1000m2 do material.  Fornecimento e aplicacao.</v>
          </cell>
          <cell r="D3288" t="str">
            <v>m2</v>
          </cell>
          <cell r="E3288">
            <v>65.61</v>
          </cell>
        </row>
        <row r="3289">
          <cell r="A3289" t="str">
            <v>ST017617</v>
          </cell>
          <cell r="B3289" t="str">
            <v>ST05050350/</v>
          </cell>
          <cell r="C3289" t="str">
            <v>Laminado elastoplastico em faixas, com espessura de 1,5mm e ate 50cm de largura, na cor amarela, com micro-esferas de vidro.  Em projetos que utilizem entre 500 e 1000m2 do material.  Fornecimento e aplicacao.</v>
          </cell>
          <cell r="D3289" t="str">
            <v>m2</v>
          </cell>
          <cell r="E3289">
            <v>63.11</v>
          </cell>
        </row>
        <row r="3290">
          <cell r="A3290" t="str">
            <v>ST017615</v>
          </cell>
          <cell r="B3290" t="str">
            <v>ST05050400/</v>
          </cell>
          <cell r="C3290" t="str">
            <v>Laminado elastoplastico em faixas, com espessura de 1,5mm e ate 50cm de largura, na cor branca, com micro-esferas de vidro.  Em projetos que utilizem entre 500 e 1000m2 do material.  Fornecimento e aplicacao.</v>
          </cell>
          <cell r="D3290" t="str">
            <v>m2</v>
          </cell>
          <cell r="E3290">
            <v>58.51</v>
          </cell>
        </row>
        <row r="3291">
          <cell r="A3291" t="str">
            <v>ST017620</v>
          </cell>
          <cell r="B3291" t="str">
            <v>ST05050450/</v>
          </cell>
          <cell r="C3291" t="str">
            <v>Laminado elastoplastico em faixas, com espessura de 1,5mm e ate 50cm de largura, colorido (exceto branco e amarelo), com micro-esferas de vidro.  Em projetos que utilizem acima de 1000m2 do material.  Fornecimento e aplicacao.</v>
          </cell>
          <cell r="D3291" t="str">
            <v>m2</v>
          </cell>
          <cell r="E3291">
            <v>64.010000000000005</v>
          </cell>
        </row>
        <row r="3292">
          <cell r="A3292" t="str">
            <v>ST017616</v>
          </cell>
          <cell r="B3292" t="str">
            <v>ST05050500/</v>
          </cell>
          <cell r="C3292" t="str">
            <v>Laminado elastoplastico em faixas, com espessura de 1,5mm e ate 50cm de largura, na cor amarela, com micro-esferas de vidro.  Em projetos que utilizem acima de 1000m2 do material.  Fornecimento e aplicacao.</v>
          </cell>
          <cell r="D3292" t="str">
            <v>m2</v>
          </cell>
          <cell r="E3292">
            <v>61.51</v>
          </cell>
        </row>
        <row r="3293">
          <cell r="A3293" t="str">
            <v>ST017619</v>
          </cell>
          <cell r="B3293" t="str">
            <v>ST05050550/</v>
          </cell>
          <cell r="C3293" t="str">
            <v>Laminado elastoplastico em faixas, com espessura de 1,5mm e ate 50cm de largura, na cor branca, com micro-esferas de vidro.  Em projetos que utilizem acima de 1000m2 do material.  Fornecimento e aplicacao.</v>
          </cell>
          <cell r="D3293" t="str">
            <v>m2</v>
          </cell>
          <cell r="E3293">
            <v>57.01</v>
          </cell>
        </row>
        <row r="3294">
          <cell r="A3294" t="str">
            <v>ST004523</v>
          </cell>
          <cell r="B3294" t="str">
            <v>ST05050600/</v>
          </cell>
          <cell r="C3294" t="str">
            <v>Mini-tachao bidirecional, conforme especificacao CET-RIO.  Fornecimento.</v>
          </cell>
          <cell r="D3294" t="str">
            <v>un</v>
          </cell>
          <cell r="E3294">
            <v>27.94</v>
          </cell>
        </row>
        <row r="3295">
          <cell r="A3295" t="str">
            <v>ST004521</v>
          </cell>
          <cell r="B3295" t="str">
            <v>ST05050650/</v>
          </cell>
          <cell r="C3295" t="str">
            <v>Mini-tachao monodirecional, conforme especificacao CET-RIO.  Fornecimento.</v>
          </cell>
          <cell r="D3295" t="str">
            <v>un</v>
          </cell>
          <cell r="E3295">
            <v>22.94</v>
          </cell>
        </row>
        <row r="3296">
          <cell r="A3296" t="str">
            <v>ST004538</v>
          </cell>
          <cell r="B3296" t="str">
            <v>ST05050700A</v>
          </cell>
          <cell r="C3296" t="str">
            <v>Retirada de massa termoplastica.</v>
          </cell>
          <cell r="D3296" t="str">
            <v>m2</v>
          </cell>
          <cell r="E3296">
            <v>26.75</v>
          </cell>
        </row>
        <row r="3297">
          <cell r="A3297" t="str">
            <v>ST004526</v>
          </cell>
          <cell r="B3297" t="str">
            <v>ST05050750/</v>
          </cell>
          <cell r="C3297" t="str">
            <v>Segregador, conforme especificacao CET-RIO.  Fornecimento.</v>
          </cell>
          <cell r="D3297" t="str">
            <v>un</v>
          </cell>
          <cell r="E3297">
            <v>37.25</v>
          </cell>
        </row>
        <row r="3298">
          <cell r="A3298" t="str">
            <v>ST017609</v>
          </cell>
          <cell r="B3298" t="str">
            <v>ST05050800/</v>
          </cell>
          <cell r="C3298" t="str">
            <v>Simbolos em laminado elastoplastico, com 1,5mm de espessura e com medidas diversas, em cores, com micro-esferas de vidro.  Em projetos que utilizem entre 150 e 500m2 do material.  Fornecimento e aplicacao.</v>
          </cell>
          <cell r="D3298" t="str">
            <v>m2</v>
          </cell>
          <cell r="E3298">
            <v>68.959999999999994</v>
          </cell>
        </row>
        <row r="3299">
          <cell r="A3299" t="str">
            <v>ST017610</v>
          </cell>
          <cell r="B3299" t="str">
            <v>ST05050850/</v>
          </cell>
          <cell r="C3299" t="str">
            <v>Simbolos em laminado elastoplastico, com 1,5mm de espessura e com medidas diversas, em cores, com micro-esferas de vidro.  Em projetos que utilizem entre 500 e 1000m2 do material.  Fornecimento e aplicacao.</v>
          </cell>
          <cell r="D3299" t="str">
            <v>m2</v>
          </cell>
          <cell r="E3299">
            <v>65.31</v>
          </cell>
        </row>
        <row r="3300">
          <cell r="A3300" t="str">
            <v>ST017611</v>
          </cell>
          <cell r="B3300" t="str">
            <v>ST05050900/</v>
          </cell>
          <cell r="C3300" t="str">
            <v>Simbolos em laminado elastoplastico, com 1,5mm de espessura e com medidas diversas, em cores, com micro-esferas de vidro.  Em projetos que utilizem acima de 1000m2 do material.  Fornecimento e aplicacao.</v>
          </cell>
          <cell r="D3300" t="str">
            <v>m2</v>
          </cell>
          <cell r="E3300">
            <v>62.26</v>
          </cell>
        </row>
        <row r="3301">
          <cell r="A3301" t="str">
            <v>ST017630</v>
          </cell>
          <cell r="B3301" t="str">
            <v>ST05050950/</v>
          </cell>
          <cell r="C3301" t="str">
            <v>Sinalizacao horizontal com massa termoplastica, aplicada por aspersao, conforme especificacao CET-RIO, em projetos ate 100m2.</v>
          </cell>
          <cell r="D3301" t="str">
            <v>m2</v>
          </cell>
          <cell r="E3301">
            <v>33.82</v>
          </cell>
        </row>
        <row r="3302">
          <cell r="A3302" t="str">
            <v>ST017631</v>
          </cell>
          <cell r="B3302" t="str">
            <v>ST05051000/</v>
          </cell>
          <cell r="C3302" t="str">
            <v>Sinalizacao horizontal com massa termoplastica, aplicada por aspersao, conforme especificacao CET-RIO, em projetos entre 100m2 e 400m2.</v>
          </cell>
          <cell r="D3302" t="str">
            <v>m2</v>
          </cell>
          <cell r="E3302">
            <v>24.02</v>
          </cell>
        </row>
        <row r="3303">
          <cell r="A3303" t="str">
            <v>ST017632</v>
          </cell>
          <cell r="B3303" t="str">
            <v>ST05051050/</v>
          </cell>
          <cell r="C3303" t="str">
            <v>Sinalizacao horizontal com massa termoplastica, aplicada por aspersao, conforme especificacao CET-RIO, em projetos acima de 400m2.</v>
          </cell>
          <cell r="D3303" t="str">
            <v>m2</v>
          </cell>
          <cell r="E3303">
            <v>19.84</v>
          </cell>
        </row>
        <row r="3304">
          <cell r="A3304" t="str">
            <v>ST017599</v>
          </cell>
          <cell r="B3304" t="str">
            <v>ST05051100/</v>
          </cell>
          <cell r="C3304" t="str">
            <v>Sinalizacao horizontal com massa termoplastica, aplicada por extrusao, em projetos ate 60m2, conforme especificacoes da CET-RIO.</v>
          </cell>
          <cell r="D3304" t="str">
            <v>m2</v>
          </cell>
          <cell r="E3304">
            <v>60.27</v>
          </cell>
        </row>
        <row r="3305">
          <cell r="A3305" t="str">
            <v>ST017600</v>
          </cell>
          <cell r="B3305" t="str">
            <v>ST05051150/</v>
          </cell>
          <cell r="C3305" t="str">
            <v>Sinalizacao horizontal com massa termoplastica, aplicada por extrusao, em projetos entre 60m2 e 150m2, conforme especificacoes da CET-RIO.</v>
          </cell>
          <cell r="D3305" t="str">
            <v>m2</v>
          </cell>
          <cell r="E3305">
            <v>43.48</v>
          </cell>
        </row>
        <row r="3306">
          <cell r="A3306" t="str">
            <v>ST017601</v>
          </cell>
          <cell r="B3306" t="str">
            <v>ST05051200/</v>
          </cell>
          <cell r="C3306" t="str">
            <v>Sinalizacao horizontal com massa termoplastica, aplicada por extrusao, em projetos acima de 150m2, conforme especificacoes da CET-RIO.</v>
          </cell>
          <cell r="D3306" t="str">
            <v>m2</v>
          </cell>
          <cell r="E3306">
            <v>37.549999999999997</v>
          </cell>
        </row>
        <row r="3307">
          <cell r="A3307" t="str">
            <v>ST008005</v>
          </cell>
          <cell r="B3307" t="str">
            <v>ST05051250A</v>
          </cell>
          <cell r="C3307" t="str">
            <v>Sinalizacao horizontal com resina acrilica, em projetos ate 60m2, conforme especificacoes da CET-RIO.</v>
          </cell>
          <cell r="D3307" t="str">
            <v>m2</v>
          </cell>
          <cell r="E3307">
            <v>26.57</v>
          </cell>
        </row>
        <row r="3308">
          <cell r="A3308" t="str">
            <v>ST008006</v>
          </cell>
          <cell r="B3308" t="str">
            <v>ST05051300A</v>
          </cell>
          <cell r="C3308" t="str">
            <v>Sinalizacao horizontal com resina acrilica, em projetos de 60m2 ate 160m2, conforme especificacoes da CET-RIO.</v>
          </cell>
          <cell r="D3308" t="str">
            <v>m2</v>
          </cell>
          <cell r="E3308">
            <v>14.45</v>
          </cell>
        </row>
        <row r="3309">
          <cell r="A3309" t="str">
            <v>ST008007</v>
          </cell>
          <cell r="B3309" t="str">
            <v>ST05051350A</v>
          </cell>
          <cell r="C3309" t="str">
            <v>Sinalizacao horizontal com resina acrilica, em projetos acima de 160m2, conforme especificacoes da CET-RIO.</v>
          </cell>
          <cell r="D3309" t="str">
            <v>m2</v>
          </cell>
          <cell r="E3309">
            <v>11.83</v>
          </cell>
        </row>
        <row r="3310">
          <cell r="A3310" t="str">
            <v>ST004515</v>
          </cell>
          <cell r="B3310" t="str">
            <v>ST05051500/</v>
          </cell>
          <cell r="C3310" t="str">
            <v>Tachinha bidirecional, conforme especificacao CET-RIO.  Fornecimento.</v>
          </cell>
          <cell r="D3310" t="str">
            <v>un</v>
          </cell>
          <cell r="E3310">
            <v>10.029999999999999</v>
          </cell>
        </row>
        <row r="3311">
          <cell r="A3311" t="str">
            <v>ST004513</v>
          </cell>
          <cell r="B3311" t="str">
            <v>ST05051550/</v>
          </cell>
          <cell r="C3311" t="str">
            <v>Tachinha monodirecional, conforme especificacao CET-RIO.  Fornecimento.</v>
          </cell>
          <cell r="D3311" t="str">
            <v>un</v>
          </cell>
          <cell r="E3311">
            <v>9.0299999999999994</v>
          </cell>
        </row>
        <row r="3312">
          <cell r="A3312" t="str">
            <v>ST004520</v>
          </cell>
          <cell r="B3312" t="str">
            <v>ST05051600/</v>
          </cell>
          <cell r="C3312" t="str">
            <v>Tacha bidirecional, conforme especificacao CET-RIO.  Fornecimento.</v>
          </cell>
          <cell r="D3312" t="str">
            <v>un</v>
          </cell>
          <cell r="E3312">
            <v>12.01</v>
          </cell>
        </row>
        <row r="3313">
          <cell r="A3313" t="str">
            <v>ST004518</v>
          </cell>
          <cell r="B3313" t="str">
            <v>ST05051650/</v>
          </cell>
          <cell r="C3313" t="str">
            <v>Tacha monodirecional, conforme especificacao CET-RIO.  Fornecimento.</v>
          </cell>
          <cell r="D3313" t="str">
            <v>un</v>
          </cell>
          <cell r="E3313">
            <v>11.75</v>
          </cell>
        </row>
        <row r="3314">
          <cell r="A3314" t="str">
            <v>ST004510</v>
          </cell>
          <cell r="B3314" t="str">
            <v>ST05051700A</v>
          </cell>
          <cell r="C3314" t="str">
            <v>Tacha e/ou mini-tachao, instalacao, conforme especificacao CET-RIO.</v>
          </cell>
          <cell r="D3314" t="str">
            <v>un</v>
          </cell>
          <cell r="E3314">
            <v>5.09</v>
          </cell>
        </row>
        <row r="3315">
          <cell r="A3315" t="str">
            <v>ST004509</v>
          </cell>
          <cell r="B3315" t="str">
            <v>ST05051750A</v>
          </cell>
          <cell r="C3315" t="str">
            <v>Tacha e/ou tachinha, instalacao, conforme especificacao CET-RIO.</v>
          </cell>
          <cell r="D3315" t="str">
            <v>un</v>
          </cell>
          <cell r="E3315">
            <v>2.2599999999999998</v>
          </cell>
        </row>
        <row r="3316">
          <cell r="A3316" t="str">
            <v>ST004525</v>
          </cell>
          <cell r="B3316" t="str">
            <v>ST05051800/</v>
          </cell>
          <cell r="C3316" t="str">
            <v>Tachao bidirecional, conforme especificacao CET-RIO.  Fornecimento.</v>
          </cell>
          <cell r="D3316" t="str">
            <v>un</v>
          </cell>
          <cell r="E3316">
            <v>20.69</v>
          </cell>
        </row>
        <row r="3317">
          <cell r="A3317" t="str">
            <v>ST004524</v>
          </cell>
          <cell r="B3317" t="str">
            <v>ST05051850/</v>
          </cell>
          <cell r="C3317" t="str">
            <v>Tachao monodirecional, conforme especificacao CET-RIO.  Fornecimento.</v>
          </cell>
          <cell r="D3317" t="str">
            <v>un</v>
          </cell>
          <cell r="E3317">
            <v>17.22</v>
          </cell>
        </row>
        <row r="3318">
          <cell r="A3318" t="str">
            <v>ST004542</v>
          </cell>
          <cell r="B3318" t="str">
            <v>ST05051900A</v>
          </cell>
          <cell r="C3318" t="str">
            <v>Retirada de pintura a base de resina acrilica.</v>
          </cell>
          <cell r="D3318" t="str">
            <v>m2</v>
          </cell>
          <cell r="E3318">
            <v>3.18</v>
          </cell>
        </row>
        <row r="3319">
          <cell r="A3319" t="str">
            <v>ST008008</v>
          </cell>
          <cell r="B3319" t="str">
            <v>ST05100050/</v>
          </cell>
          <cell r="C3319" t="str">
            <v>Retro-refletometro portatil, digital, leitura em milicandelas/lux x m2, para ensaios de servicos de sinalizacao horizontal, com angulo de iluminacao de 3,5 graus e angulo de observacao de 5 graus, completo, com conjunto de baterias, carregador e acessorio</v>
          </cell>
          <cell r="D3319" t="str">
            <v>un</v>
          </cell>
          <cell r="E3319">
            <v>53420.639999999999</v>
          </cell>
        </row>
        <row r="3320">
          <cell r="A3320" t="str">
            <v>ST017589</v>
          </cell>
          <cell r="B3320" t="str">
            <v>ST05150050/</v>
          </cell>
          <cell r="C3320" t="str">
            <v>Calota de ferro fundido nodular, diametro de 400mm, com chumbador, conforme especificacao CET-RIO.  Fornecimento.</v>
          </cell>
          <cell r="D3320" t="str">
            <v>un</v>
          </cell>
          <cell r="E3320">
            <v>80</v>
          </cell>
        </row>
        <row r="3321">
          <cell r="A3321" t="str">
            <v>ST004572</v>
          </cell>
          <cell r="B3321" t="str">
            <v>ST10050050A</v>
          </cell>
          <cell r="C3321" t="str">
            <v>Cabo de cobre estanhado, multiplo para comando, 1Kv, XLPE/90oC, secao de 7x2,5mm2, conforme especificacao da CET-RIO.  Fornecimento e instalacao.</v>
          </cell>
          <cell r="D3321" t="str">
            <v>m</v>
          </cell>
          <cell r="E3321">
            <v>6.27</v>
          </cell>
        </row>
        <row r="3322">
          <cell r="A3322" t="str">
            <v>ST004571</v>
          </cell>
          <cell r="B3322" t="str">
            <v>ST10050100A</v>
          </cell>
          <cell r="C3322" t="str">
            <v>Cabo de cobre estanhado, multiplo para comando, 1Kv, XLPE/90oC, secao de 4x6mm2, conforme especificacao da CET-RIO.  Fornecimento e instalacao.</v>
          </cell>
          <cell r="D3322" t="str">
            <v>m</v>
          </cell>
          <cell r="E3322">
            <v>7.38</v>
          </cell>
        </row>
        <row r="3323">
          <cell r="A3323" t="str">
            <v>ST004573</v>
          </cell>
          <cell r="B3323" t="str">
            <v>ST10050150A</v>
          </cell>
          <cell r="C3323" t="str">
            <v>Cabo de cobre estanhado, multiplo para comando, 1Kv, XLPE/90oC, secao de 4x10mm2, conforme especificacao da CET-RIO.  Fornecimento e instalacao.</v>
          </cell>
          <cell r="D3323" t="str">
            <v>m</v>
          </cell>
          <cell r="E3323">
            <v>11.6</v>
          </cell>
        </row>
        <row r="3324">
          <cell r="A3324" t="str">
            <v>ST005367</v>
          </cell>
          <cell r="B3324" t="str">
            <v>ST10050200A</v>
          </cell>
          <cell r="C3324" t="str">
            <v>Cabo eletrico singelo de 10mm2, conforme especificacao da CET-RIO.  Fornecimento e instalacao.</v>
          </cell>
          <cell r="D3324" t="str">
            <v>m</v>
          </cell>
          <cell r="E3324">
            <v>3.41</v>
          </cell>
        </row>
        <row r="3325">
          <cell r="A3325" t="str">
            <v>ST008306</v>
          </cell>
          <cell r="B3325" t="str">
            <v>ST10050250A</v>
          </cell>
          <cell r="C3325" t="str">
            <v>Caixa de passagem com tampa de ferro tipo leve 300L-400mm de altura, conforme especificacao CET-RIO.  Fornecimento e assentamento.</v>
          </cell>
          <cell r="D3325" t="str">
            <v>un</v>
          </cell>
          <cell r="E3325">
            <v>62.35</v>
          </cell>
        </row>
        <row r="3326">
          <cell r="A3326" t="str">
            <v>ST017979</v>
          </cell>
          <cell r="B3326" t="str">
            <v>ST10050300/</v>
          </cell>
          <cell r="C3326" t="str">
            <v>Caixa de passagem com tampa de ferro tipo pesado 600P-600mm de altura, conforme especificacao CET-RIO.  Fornecimento e assentamento.</v>
          </cell>
          <cell r="D3326" t="str">
            <v>un</v>
          </cell>
          <cell r="E3326">
            <v>371.24</v>
          </cell>
        </row>
        <row r="3327">
          <cell r="A3327" t="str">
            <v>ST005369</v>
          </cell>
          <cell r="B3327" t="str">
            <v>ST10050350/</v>
          </cell>
          <cell r="C3327" t="str">
            <v>Lampada 100W, 127V, com filamento reforcado, disco refletor, preenchida com gas Krypton, 8000h de vida util media.  Fornecimento.</v>
          </cell>
          <cell r="D3327" t="str">
            <v>un</v>
          </cell>
          <cell r="E3327">
            <v>23.16</v>
          </cell>
        </row>
        <row r="3328">
          <cell r="A3328" t="str">
            <v>ST004579</v>
          </cell>
          <cell r="B3328" t="str">
            <v>ST10050400A</v>
          </cell>
          <cell r="C3328" t="str">
            <v>Retirada de bloco semaforico.</v>
          </cell>
          <cell r="D3328" t="str">
            <v>un</v>
          </cell>
          <cell r="E3328">
            <v>30.36</v>
          </cell>
        </row>
        <row r="3329">
          <cell r="A3329" t="str">
            <v>ST004578</v>
          </cell>
          <cell r="B3329" t="str">
            <v>ST10050450A</v>
          </cell>
          <cell r="C3329" t="str">
            <v>Retirada de cordoalha e de cabos eletricos de intersecao.</v>
          </cell>
          <cell r="D3329" t="str">
            <v>un</v>
          </cell>
          <cell r="E3329">
            <v>60.71</v>
          </cell>
        </row>
        <row r="3330">
          <cell r="A3330" t="str">
            <v>ST009641</v>
          </cell>
          <cell r="B3330" t="str">
            <v>ST10100050/</v>
          </cell>
          <cell r="C3330" t="str">
            <v>Controlador de area, compativel com sistema CET-RIO/CTA, modulos II, V, VI, VII, com todas as placas de comunicacao, Dataprom ou similar.  Fornecimento.</v>
          </cell>
          <cell r="D3330" t="str">
            <v>un</v>
          </cell>
          <cell r="E3330">
            <v>48078.37</v>
          </cell>
        </row>
        <row r="3331">
          <cell r="A3331" t="str">
            <v>ST004580</v>
          </cell>
          <cell r="B3331" t="str">
            <v>ST10100100/</v>
          </cell>
          <cell r="C3331" t="str">
            <v>Controlador eletronico de trafego de 2 fases para intersecoes fora da area do CTA, conforme especificacao CET-RIO.  Fornecimento.</v>
          </cell>
          <cell r="D3331" t="str">
            <v>un</v>
          </cell>
          <cell r="E3331">
            <v>5650</v>
          </cell>
        </row>
        <row r="3332">
          <cell r="A3332" t="str">
            <v>ST004581</v>
          </cell>
          <cell r="B3332" t="str">
            <v>ST10100150/</v>
          </cell>
          <cell r="C3332" t="str">
            <v>Controlador eletronico de trafego de 4 fases para intersecoes fora da area do CTA, conforme especificacao CET-RIO.  Fornecimento</v>
          </cell>
          <cell r="D3332" t="str">
            <v>un</v>
          </cell>
          <cell r="E3332">
            <v>6185</v>
          </cell>
        </row>
        <row r="3333">
          <cell r="A3333" t="str">
            <v>ST004582</v>
          </cell>
          <cell r="B3333" t="str">
            <v>ST10100200/</v>
          </cell>
          <cell r="C3333" t="str">
            <v>Controlador eletronico de trafego de 6 fases para intersecoes fora da area do CTA, conforme especificacao CET-RIO.  Fornecimento.</v>
          </cell>
          <cell r="D3333" t="str">
            <v>un</v>
          </cell>
          <cell r="E3333">
            <v>9675</v>
          </cell>
        </row>
        <row r="3334">
          <cell r="A3334" t="str">
            <v>ST004583</v>
          </cell>
          <cell r="B3334" t="str">
            <v>ST10100250/</v>
          </cell>
          <cell r="C3334" t="str">
            <v>Controlador eletronico de trafego de 8 fases para intersecoes fora da area do CTA, conforme especificacao CET-RIO.  Fornecimento.</v>
          </cell>
          <cell r="D3334" t="str">
            <v>un</v>
          </cell>
          <cell r="E3334">
            <v>10175</v>
          </cell>
        </row>
        <row r="3335">
          <cell r="A3335" t="str">
            <v>ST004584</v>
          </cell>
          <cell r="B3335" t="str">
            <v>ST10100300/</v>
          </cell>
          <cell r="C3335" t="str">
            <v>Controlador eletronico de trafego de 10 fases para intersecoes fora da area do CTA, conforme especificacao CET-RIO.  Fornecimento.</v>
          </cell>
          <cell r="D3335" t="str">
            <v>un</v>
          </cell>
          <cell r="E3335">
            <v>12233.55</v>
          </cell>
        </row>
        <row r="3336">
          <cell r="A3336" t="str">
            <v>ST004585</v>
          </cell>
          <cell r="B3336" t="str">
            <v>ST10100350/</v>
          </cell>
          <cell r="C3336" t="str">
            <v>Controlador eletronico de trafego de 12 fases para intersecoes fora da area do CTA, conforme especificacao CET-RIO.  Fornecimento.</v>
          </cell>
          <cell r="D3336" t="str">
            <v>un</v>
          </cell>
          <cell r="E3336">
            <v>12491.85</v>
          </cell>
        </row>
        <row r="3337">
          <cell r="A3337" t="str">
            <v>ST006330</v>
          </cell>
          <cell r="B3337" t="str">
            <v>ST10100400/</v>
          </cell>
          <cell r="C3337" t="str">
            <v>Controlador eletronico de trafego de 16 fases para intersecoes fora da area do CTA, conforme especificacao CET-RIO.  Fornecimento.</v>
          </cell>
          <cell r="D3337" t="str">
            <v>un</v>
          </cell>
          <cell r="E3337">
            <v>14000.7</v>
          </cell>
        </row>
        <row r="3338">
          <cell r="A3338" t="str">
            <v>ST009638</v>
          </cell>
          <cell r="B3338" t="str">
            <v>ST10100450/</v>
          </cell>
          <cell r="C3338" t="str">
            <v>Controlador eletronico de trafego local, compativel com sistema CET-RIO/CTA, modulos II, V, VI, VII, com 4 fases, modelo DP40-8, da Dataprom ou similar.  Fornecimento.</v>
          </cell>
          <cell r="D3338" t="str">
            <v>un</v>
          </cell>
          <cell r="E3338">
            <v>8268.98</v>
          </cell>
        </row>
        <row r="3339">
          <cell r="A3339" t="str">
            <v>ST009349</v>
          </cell>
          <cell r="B3339" t="str">
            <v>ST10100500/</v>
          </cell>
          <cell r="C3339" t="str">
            <v>Controlador eletronico de trafego local, compativel com sistema CET-RIO/CTA, modulos II, V, VI, VII, com 6 fases, modelo DP40-8, da Dataprom ou similar.  Fornecimento.</v>
          </cell>
          <cell r="D3339" t="str">
            <v>un</v>
          </cell>
          <cell r="E3339">
            <v>9048.98</v>
          </cell>
        </row>
        <row r="3340">
          <cell r="A3340" t="str">
            <v>ST009350</v>
          </cell>
          <cell r="B3340" t="str">
            <v>ST10100550/</v>
          </cell>
          <cell r="C3340" t="str">
            <v>Controlador eletronico de trafego local, compativel com sistema CET-RIO/CTA, modulos II, V, VI, VII, com 8 fases, modelo DP40-8, da Dataprom ou similar.  Fornecimento.</v>
          </cell>
          <cell r="D3340" t="str">
            <v>un</v>
          </cell>
          <cell r="E3340">
            <v>9828.98</v>
          </cell>
        </row>
        <row r="3341">
          <cell r="A3341" t="str">
            <v>ST009639</v>
          </cell>
          <cell r="B3341" t="str">
            <v>ST10100600/</v>
          </cell>
          <cell r="C3341" t="str">
            <v>Controlador eletronico de trafego local, compativel com sistema CET-RIO/CTA, modulos II, V, VI, VII, com 10 fases, modelo DP40-16, da Dataprom ou similar.  Fornecimento.</v>
          </cell>
          <cell r="D3341" t="str">
            <v>un</v>
          </cell>
          <cell r="E3341">
            <v>15372.94</v>
          </cell>
        </row>
        <row r="3342">
          <cell r="A3342" t="str">
            <v>ST009351</v>
          </cell>
          <cell r="B3342" t="str">
            <v>ST10100650/</v>
          </cell>
          <cell r="C3342" t="str">
            <v>Controlador eletronico de trafego local, compativel com sistema CET-RIO/CTA, modulos II, V, VI, VII, com 12 fases, modelo DP40-16, da Dataprom ou similar.  Fornecimento.</v>
          </cell>
          <cell r="D3342" t="str">
            <v>un</v>
          </cell>
          <cell r="E3342">
            <v>16152.94</v>
          </cell>
        </row>
        <row r="3343">
          <cell r="A3343" t="str">
            <v>ST009352</v>
          </cell>
          <cell r="B3343" t="str">
            <v>ST10100700/</v>
          </cell>
          <cell r="C3343" t="str">
            <v>Controlador eletronico de trafego local, compativel com sistema CET-RIO/CTA, modulos II, V, VI, VII, com 14 fases, modelo DP40-16, da Dataprom ou similar.  Fornecimento.</v>
          </cell>
          <cell r="D3343" t="str">
            <v>un</v>
          </cell>
          <cell r="E3343">
            <v>16932.939999999999</v>
          </cell>
        </row>
        <row r="3344">
          <cell r="A3344" t="str">
            <v>ST009353</v>
          </cell>
          <cell r="B3344" t="str">
            <v>ST10100750/</v>
          </cell>
          <cell r="C3344" t="str">
            <v>Controlador eletronico de trafego local, compativel com sistema CET-RIO/CTA, modulos II, V, VI, VII, com 16 fases, modelo DP40-16, da Dataprom ou similar.  Fornecimento.</v>
          </cell>
          <cell r="D3344" t="str">
            <v>un</v>
          </cell>
          <cell r="E3344">
            <v>17712.939999999999</v>
          </cell>
        </row>
        <row r="3345">
          <cell r="A3345" t="str">
            <v>ST010085</v>
          </cell>
          <cell r="B3345" t="str">
            <v>ST10100800/</v>
          </cell>
          <cell r="C3345" t="str">
            <v>Controlador eletronico de trafego local, com microprocessador de 16/32 bits, tarjetas em formato doble europeu, tecnologia HCMOS e CMOS de baixo consumo, multicapa nos circuitos impressos, diferenciacao de grupos entre grupos de trafego e grupos de comand</v>
          </cell>
          <cell r="D3345" t="str">
            <v>un</v>
          </cell>
          <cell r="E3345">
            <v>27726.33</v>
          </cell>
        </row>
        <row r="3346">
          <cell r="A3346" t="str">
            <v>ST017727</v>
          </cell>
          <cell r="B3346" t="str">
            <v>ST45150100/</v>
          </cell>
          <cell r="C3346" t="str">
            <v>Caixa de passagem com tampa articulada de ferro, com trava, tipo leve 600L-900mm de altura, conforme especificacao CET-RIO.  Fornecimento e assentamento.</v>
          </cell>
          <cell r="D3346" t="str">
            <v>un</v>
          </cell>
          <cell r="E3346">
            <v>287.10000000000002</v>
          </cell>
        </row>
        <row r="3347">
          <cell r="A3347" t="str">
            <v>ST017832</v>
          </cell>
          <cell r="B3347" t="str">
            <v>ST45200050/</v>
          </cell>
          <cell r="C3347" t="str">
            <v>Cabo de cobre estanhado, multiplo para comando, 1Kv, XLPE/90oC, secao de 9x1,5mm2, conforme especificacao da CET-RIO.  Fornecimento e instalacao.</v>
          </cell>
          <cell r="D3347" t="str">
            <v>m</v>
          </cell>
          <cell r="E3347">
            <v>5.5</v>
          </cell>
        </row>
        <row r="3348">
          <cell r="A3348" t="str">
            <v>ST017887</v>
          </cell>
          <cell r="B3348" t="str">
            <v>ST45200100/</v>
          </cell>
          <cell r="C3348" t="str">
            <v>Cabo para alimentacao de semaforo, secao de 4x1,5mm2, conforme especificacao da CET-RIO.  Fornecimento e instalacao.</v>
          </cell>
          <cell r="D3348" t="str">
            <v>m</v>
          </cell>
          <cell r="E3348">
            <v>5.05</v>
          </cell>
        </row>
        <row r="3349">
          <cell r="A3349" t="str">
            <v>ST017888</v>
          </cell>
          <cell r="B3349" t="str">
            <v>ST45200150/</v>
          </cell>
          <cell r="C3349" t="str">
            <v>Cabo para alimentacao de semaforo, secao de 7x1,5mm2, conforme especificacao da CET-RIO.  Fornecimento e instalacao.</v>
          </cell>
          <cell r="D3349" t="str">
            <v>m</v>
          </cell>
          <cell r="E3349">
            <v>7.1</v>
          </cell>
        </row>
        <row r="3350">
          <cell r="A3350" t="str">
            <v>ST017817</v>
          </cell>
          <cell r="B3350" t="str">
            <v>ST45200200/</v>
          </cell>
          <cell r="C3350" t="str">
            <v>Instalacao e teste de funcionamento de blocos semaforicos.</v>
          </cell>
          <cell r="D3350" t="str">
            <v>un</v>
          </cell>
          <cell r="E3350">
            <v>55.87</v>
          </cell>
        </row>
        <row r="3351">
          <cell r="A3351" t="str">
            <v>ST017818</v>
          </cell>
          <cell r="B3351" t="str">
            <v>ST45200250/</v>
          </cell>
          <cell r="C3351" t="str">
            <v>Instalacao e teste de funcionamento de botoeira.</v>
          </cell>
          <cell r="D3351" t="str">
            <v>un</v>
          </cell>
          <cell r="E3351">
            <v>6.07</v>
          </cell>
        </row>
        <row r="3352">
          <cell r="A3352" t="str">
            <v>ST017915</v>
          </cell>
          <cell r="B3352" t="str">
            <v>ST45250050/</v>
          </cell>
          <cell r="C3352" t="str">
            <v>Modem para controlador local DP-40 Dataprom, conforme especificacao CET-RIO. Fornecimento.</v>
          </cell>
          <cell r="D3352" t="str">
            <v>un</v>
          </cell>
          <cell r="E3352">
            <v>930</v>
          </cell>
        </row>
        <row r="3353">
          <cell r="A3353" t="str">
            <v>ST017928</v>
          </cell>
          <cell r="B3353" t="str">
            <v>ST45250100/</v>
          </cell>
          <cell r="C3353" t="str">
            <v>Suporte basculante para bloco semaforico.  Fornecimento.</v>
          </cell>
          <cell r="D3353" t="str">
            <v>un</v>
          </cell>
          <cell r="E3353">
            <v>31</v>
          </cell>
        </row>
        <row r="3354">
          <cell r="A3354" t="str">
            <v>ST017972</v>
          </cell>
          <cell r="B3354" t="str">
            <v>ST45300050/</v>
          </cell>
          <cell r="C3354" t="str">
            <v>Poste de aco galvanizado, conico, continuo, reto, poligonal, 12m de altura, para suporte a camera de TV.  Fornecimento e assentamento.</v>
          </cell>
          <cell r="D3354" t="str">
            <v>un</v>
          </cell>
          <cell r="E3354">
            <v>2504.31</v>
          </cell>
        </row>
        <row r="3355">
          <cell r="A3355" t="str">
            <v>TC000136</v>
          </cell>
          <cell r="B3355" t="str">
            <v>TC05050050/</v>
          </cell>
          <cell r="C3355" t="str">
            <v>Transporte de carga de qualquer natureza; exclusive as despesas de carga e descarga tanto de espera do caminhao como de servente ou equipamento auxiliar, em baixa velocidade (Vm=30Km/h), em Caminhao de Carroceria Fixa, a oleo diesel com capacidade util de</v>
          </cell>
          <cell r="D3355" t="str">
            <v>t.Km</v>
          </cell>
          <cell r="E3355">
            <v>0.47</v>
          </cell>
        </row>
        <row r="3356">
          <cell r="A3356" t="str">
            <v>TC010625</v>
          </cell>
          <cell r="B3356" t="str">
            <v>TC05050100/</v>
          </cell>
          <cell r="C3356" t="str">
            <v xml:space="preserve">Transporte de carga de qualquer natureza; exclusive as despesas de carga e descarga tanto d espera do caminhao como de servente ou equipamento auxiliar, em media velocidade (Vm=40Km/h), em Caminhao de Carroceria Fixa a oleo diesel, com capacidade util de </v>
          </cell>
          <cell r="D3356" t="str">
            <v>t.Km</v>
          </cell>
          <cell r="E3356">
            <v>0.35</v>
          </cell>
        </row>
        <row r="3357">
          <cell r="A3357" t="str">
            <v>TC010626</v>
          </cell>
          <cell r="B3357" t="str">
            <v>TC05050150/</v>
          </cell>
          <cell r="C3357" t="str">
            <v xml:space="preserve">Transporte de carga de qualquer natureza; exclusive as despesas de carga e descarga tanto da espera do caminhao como de servente ou equipamento auxiliar, em alta velocidade (Vm=50Km/h), em Caminhao de Carroceria Fixa a oleo diesel, com capacidade util de </v>
          </cell>
          <cell r="D3357" t="str">
            <v>t.Km</v>
          </cell>
          <cell r="E3357">
            <v>0.28000000000000003</v>
          </cell>
        </row>
        <row r="3358">
          <cell r="A3358" t="str">
            <v>TC000137</v>
          </cell>
          <cell r="B3358" t="str">
            <v>TC05050200/</v>
          </cell>
          <cell r="C3358" t="str">
            <v>Transporte de carga de qualquer natureza; exclusive as despesas de carga e descarga tanto da espera do caminhao como de servente ou equipamento auxiliar, em baixa velocidade (Vm=30Km/h), em Caminhao de Carroceria Fixa, a oleo diesel com capacidade util de</v>
          </cell>
          <cell r="D3358" t="str">
            <v>t.Km</v>
          </cell>
          <cell r="E3358">
            <v>0.61</v>
          </cell>
        </row>
        <row r="3359">
          <cell r="A3359" t="str">
            <v>TC010627</v>
          </cell>
          <cell r="B3359" t="str">
            <v>TC05050250/</v>
          </cell>
          <cell r="C3359" t="str">
            <v>Transporte de carga de qualquer natureza; exclusive as despesas de carga e descarga tanto da espera do caminhao como de servente ou equipamento auxiliar, em media velocidade (Vm=40Km/h), em Caminhao de Carroceria Fixa a oleo diesel, com capacidade util de</v>
          </cell>
          <cell r="D3359" t="str">
            <v>t.Km</v>
          </cell>
          <cell r="E3359">
            <v>0.46</v>
          </cell>
        </row>
        <row r="3360">
          <cell r="A3360" t="str">
            <v>TC010628</v>
          </cell>
          <cell r="B3360" t="str">
            <v>TC05050300/</v>
          </cell>
          <cell r="C3360" t="str">
            <v>Transporte de carga de qualquer natureza; exclusive as despesas de carga e descarga tanto da espera do caminhao como de servente ou equipamento auxiliar, em alta velocidade (Vm= 50Km/h), em Caminhao de Carroceria Fixa a oleo diesel, com capacidade util de</v>
          </cell>
          <cell r="D3360" t="str">
            <v>t.Km</v>
          </cell>
          <cell r="E3360">
            <v>0.37</v>
          </cell>
        </row>
        <row r="3361">
          <cell r="A3361" t="str">
            <v>TC000140</v>
          </cell>
          <cell r="B3361" t="str">
            <v>TC05050350/</v>
          </cell>
          <cell r="C3361" t="str">
            <v>Transporte de carga de qualquer natureza; exclusive as despesas de carga e descarga tanto da espera do caminhao como de servente ou equipamento auxiliar, em baixa velocidade (Vm=30Km/h), em Caminhao Basculante a oleo diesel, com capacidade util de 8t.</v>
          </cell>
          <cell r="D3361" t="str">
            <v>t.Km</v>
          </cell>
          <cell r="E3361">
            <v>0.38</v>
          </cell>
        </row>
        <row r="3362">
          <cell r="A3362" t="str">
            <v>TC000139</v>
          </cell>
          <cell r="B3362" t="str">
            <v>TC05050400/</v>
          </cell>
          <cell r="C3362" t="str">
            <v>Transporte de carga de qualquer natureza; exclusive as despesas de carga e descarga tanto da espera do caminhao como de servente ou equipamento auxiliar, em media velocidade (Vm=40Km/h), em Caminhao Basculante a oleo diesel, com capacidade util de 8t.</v>
          </cell>
          <cell r="D3362" t="str">
            <v>t.Km</v>
          </cell>
          <cell r="E3362">
            <v>0.28999999999999998</v>
          </cell>
        </row>
        <row r="3363">
          <cell r="A3363" t="str">
            <v>TC010629</v>
          </cell>
          <cell r="B3363" t="str">
            <v>TC05050450/</v>
          </cell>
          <cell r="C3363" t="str">
            <v>Transporte de carga de qualquer natureza; exclusive as despesas de carga e descarga tanto da espera do caminhao como de servente ou equipamento auxiliar, em alta velocidade (Vm=50Km/h), em Caminhao Basculante a oleo diesel, com capacidade util de 8t.</v>
          </cell>
          <cell r="D3363" t="str">
            <v>t.Km</v>
          </cell>
          <cell r="E3363">
            <v>0.23</v>
          </cell>
        </row>
        <row r="3364">
          <cell r="A3364" t="str">
            <v>TC000144</v>
          </cell>
          <cell r="B3364" t="str">
            <v>TC05050500/</v>
          </cell>
          <cell r="C3364" t="str">
            <v>Transporte de carga de qualquer natureza; exclusive as despesas de carga e descarga tanto de espera do caminhao como do servente ou equipamento auxiliar, em baixa velocidade (Vm=30Km/h), em Caminhao Basculante a oleo diesel, com capacidade util de 12t.</v>
          </cell>
          <cell r="D3364" t="str">
            <v>t.Km</v>
          </cell>
          <cell r="E3364">
            <v>0.31</v>
          </cell>
        </row>
        <row r="3365">
          <cell r="A3365" t="str">
            <v>TC010630</v>
          </cell>
          <cell r="B3365" t="str">
            <v>TC05050550/</v>
          </cell>
          <cell r="C3365" t="str">
            <v>Transporte de carga de qualquer natureza; exclusive as despesas de carga e descarga tanto da espera do caminhao como de servente ou equipamento auxiliar, em media velocidade (Vm=40Km/h), em Caminhao Basculante a oleo diesel, com capacidade util de 12t.</v>
          </cell>
          <cell r="D3365" t="str">
            <v>t.Km</v>
          </cell>
          <cell r="E3365">
            <v>0.23</v>
          </cell>
        </row>
        <row r="3366">
          <cell r="A3366" t="str">
            <v>TC010631</v>
          </cell>
          <cell r="B3366" t="str">
            <v>TC05050600/</v>
          </cell>
          <cell r="C3366" t="str">
            <v>Transporte de carga de qualquer natureza; exclusive as despesas de carga e descarga tanto da espera do caminhao como de servente ou equipamento auxiliar, em alta velocidade (Vm=50Km/h), em Caminhao Basculante a oleo diesel, com capacidade util de 12t.</v>
          </cell>
          <cell r="D3366" t="str">
            <v>t.Km</v>
          </cell>
          <cell r="E3366">
            <v>0.19</v>
          </cell>
        </row>
        <row r="3367">
          <cell r="A3367" t="str">
            <v>TC010633</v>
          </cell>
          <cell r="B3367" t="str">
            <v>TC05050650/</v>
          </cell>
          <cell r="C3367" t="str">
            <v>Transporte de carga de qualquer natureza; exclusive as despesas de carga e descarga tanto de espera do caminhao como do servente ou equipamento auxiliar, em baixa velocidade (Vm=30Km/h), em Caminhao Basculante a oleo diesel, com capacidade util de 17t.</v>
          </cell>
          <cell r="D3367" t="str">
            <v>t.Km</v>
          </cell>
          <cell r="E3367">
            <v>0.23</v>
          </cell>
        </row>
        <row r="3368">
          <cell r="A3368" t="str">
            <v>TC000148</v>
          </cell>
          <cell r="B3368" t="str">
            <v>TC05050700/</v>
          </cell>
          <cell r="C3368" t="str">
            <v>Transporte de carga de qualquer natureza; exclusive as despesas de carga e descarga tanto de espera do caminhao como do servente ou equipamento auxiliar, em media velocidade (Vm=40Km/h), em Caminhao Basculante a oleo diesel, com capacidade util de 17t.</v>
          </cell>
          <cell r="D3368" t="str">
            <v>t.Km</v>
          </cell>
          <cell r="E3368">
            <v>0.17</v>
          </cell>
        </row>
        <row r="3369">
          <cell r="A3369" t="str">
            <v>TC010632</v>
          </cell>
          <cell r="B3369" t="str">
            <v>TC05050750/</v>
          </cell>
          <cell r="C3369" t="str">
            <v>Transporte de carga de qualquer natureza; exclusive as despesas de carga e descarga tanto de espera do caminhao como do servente ou equipamento auxiliar, em alta velocidade (Vm=50Km/h), em Caminhao Basculante a oleo diesel, com capacidade util de 17t.</v>
          </cell>
          <cell r="D3369" t="str">
            <v>t.Km</v>
          </cell>
          <cell r="E3369">
            <v>0.14000000000000001</v>
          </cell>
        </row>
        <row r="3370">
          <cell r="A3370" t="str">
            <v>TC017715</v>
          </cell>
          <cell r="B3370" t="str">
            <v>TC05050800/</v>
          </cell>
          <cell r="C3370" t="str">
            <v>Transporte ate 30Km, montagem e desmontagem de bate estacas com martelo de 1,5t/2,2t, inclusive horas improdutivas da equipe e do equipamento na ida/volta, na montagem e desmontagem.</v>
          </cell>
          <cell r="D3370" t="str">
            <v>un</v>
          </cell>
          <cell r="E3370">
            <v>3812.17</v>
          </cell>
        </row>
        <row r="3371">
          <cell r="A3371" t="str">
            <v>TC017714</v>
          </cell>
          <cell r="B3371" t="str">
            <v>TC05050850/</v>
          </cell>
          <cell r="C3371" t="str">
            <v>Transporte ate 30Km, montagem e desmontagem de bate estacas com martelo de 2,5t/3t, inclusive horas improdutivas da equipe e do equipamento na ida/volta, na montagem e desmontagem.</v>
          </cell>
          <cell r="D3371" t="str">
            <v>un</v>
          </cell>
          <cell r="E3371">
            <v>5324.39</v>
          </cell>
        </row>
        <row r="3372">
          <cell r="A3372" t="str">
            <v>TC009908</v>
          </cell>
          <cell r="B3372" t="str">
            <v>TC05050900/</v>
          </cell>
          <cell r="C3372" t="str">
            <v>Transporte de carga de qualquer natureza; exclusive as despesas de carga e descarga tanto da espera do servente e manobra do equipamento auxiliar, a velocidade media de 5Km/h, em Dumper de 18HP a oleo diesel com capacidade util de 2,3t ou 850l.</v>
          </cell>
          <cell r="D3372" t="str">
            <v>t.Km</v>
          </cell>
          <cell r="E3372">
            <v>5.26</v>
          </cell>
        </row>
        <row r="3373">
          <cell r="A3373" t="str">
            <v>TC009910</v>
          </cell>
          <cell r="B3373" t="str">
            <v>TC05100050/</v>
          </cell>
          <cell r="C3373" t="str">
            <v>Transporte horizontal de material a granel em carrinho de mao, inclusive carga a pa.</v>
          </cell>
          <cell r="D3373" t="str">
            <v>t.dam</v>
          </cell>
          <cell r="E3373">
            <v>1.31</v>
          </cell>
        </row>
        <row r="3374">
          <cell r="A3374" t="str">
            <v>TC000203</v>
          </cell>
          <cell r="B3374" t="str">
            <v>TC05100100/</v>
          </cell>
          <cell r="C3374" t="str">
            <v>Transporte manual de materiais diversos encosta abaixo, inclusive carga e descarga.</v>
          </cell>
          <cell r="D3374" t="str">
            <v>t.dam</v>
          </cell>
          <cell r="E3374">
            <v>4.84</v>
          </cell>
        </row>
        <row r="3375">
          <cell r="A3375" t="str">
            <v>TC017772</v>
          </cell>
          <cell r="B3375" t="str">
            <v>TC05100150/</v>
          </cell>
          <cell r="C3375" t="str">
            <v>Transporte manual de material encosta acima, inclusive carga e descarga.</v>
          </cell>
          <cell r="D3375" t="str">
            <v>t.dam</v>
          </cell>
          <cell r="E3375">
            <v>9.68</v>
          </cell>
        </row>
        <row r="3376">
          <cell r="A3376" t="str">
            <v>TC018058</v>
          </cell>
          <cell r="B3376" t="str">
            <v>TC05100500/</v>
          </cell>
          <cell r="C3376" t="str">
            <v>Transporte manual de materiais diversos em manguezal, inclusive carga e descarga em cesto tipo COMLURB (muda e lixo).</v>
          </cell>
          <cell r="D3376" t="str">
            <v>t.dam</v>
          </cell>
          <cell r="E3376">
            <v>9.68</v>
          </cell>
        </row>
        <row r="3377">
          <cell r="A3377" t="str">
            <v>TC017840</v>
          </cell>
          <cell r="B3377" t="str">
            <v>TC05150050/</v>
          </cell>
          <cell r="C3377" t="str">
            <v>Coleta e transporte de residuos em cacamba estacionaria "Roll-On/Roll-Off", aberta, com capacidade aproximada de 35m3, com minimo de 40 coletas por mes.</v>
          </cell>
          <cell r="D3377" t="str">
            <v>un</v>
          </cell>
          <cell r="E3377">
            <v>350</v>
          </cell>
        </row>
        <row r="3378">
          <cell r="A3378" t="str">
            <v>TC017728</v>
          </cell>
          <cell r="B3378" t="str">
            <v>TC05150100/</v>
          </cell>
          <cell r="C3378" t="str">
            <v>Retirada de entulho de obra em cacamba de aco com 5m3 de capacidade, inclusive carregamento do container, transporte e descarga.</v>
          </cell>
          <cell r="D3378" t="str">
            <v>m3</v>
          </cell>
          <cell r="E3378">
            <v>15.87</v>
          </cell>
        </row>
        <row r="3379">
          <cell r="A3379" t="str">
            <v>TC000151</v>
          </cell>
          <cell r="B3379" t="str">
            <v>TC10050050/</v>
          </cell>
          <cell r="C3379" t="str">
            <v>Carga e descarga manual de material que exija o concurso de mais de 1 servente para cada peca, vergalhoes, cancoeiras, caixas, meio-fios, em Caminhao de Carroceria Fixa, a oleo diesel, com capacidade util de 7,5t, inclusive o tempo de carga, descarga e ma</v>
          </cell>
          <cell r="D3379" t="str">
            <v>t</v>
          </cell>
          <cell r="E3379">
            <v>21.83</v>
          </cell>
        </row>
        <row r="3380">
          <cell r="A3380" t="str">
            <v>TC010624</v>
          </cell>
          <cell r="B3380" t="str">
            <v>TC10050100/</v>
          </cell>
          <cell r="C3380" t="str">
            <v>Carga e descarga manual de pecas de peso reduzido: tijolos, telhas, cimento e agregados em sacos, em Caminhao de Carroceria Fixa a oleo diesel, com capacidade util de 7,5t, inclusive tempo de carga, descarga e manobra.</v>
          </cell>
          <cell r="D3380" t="str">
            <v>t</v>
          </cell>
          <cell r="E3380">
            <v>12.16</v>
          </cell>
        </row>
        <row r="3381">
          <cell r="A3381" t="str">
            <v>TC000149</v>
          </cell>
          <cell r="B3381" t="str">
            <v>TC10050150/</v>
          </cell>
          <cell r="C3381" t="str">
            <v>Carga manual e descarga mecanica de material a granel (agregados, pedra-de-mao, paralelos, terra e escombro), compreendendo os tempos para carga, descarga e manobras do Caminhao Basculante a oleo diesel, com capacidade util de 8t, empregando 2 serventes n</v>
          </cell>
          <cell r="D3381" t="str">
            <v>t</v>
          </cell>
          <cell r="E3381">
            <v>7.83</v>
          </cell>
        </row>
        <row r="3382">
          <cell r="A3382" t="str">
            <v>TC000150</v>
          </cell>
          <cell r="B3382" t="str">
            <v>TC10050200/</v>
          </cell>
          <cell r="C3382" t="str">
            <v xml:space="preserve">Carga manual e descarga mecanica de material a granel (agregados,  pedra-de-mao, paralelos, terra e escombro), compreendendo os tempos para carga, descarga e manobras do Caminhao Basculante a oleo diesel, com capacidade util de 8t, empregando 4 serventes </v>
          </cell>
          <cell r="D3382" t="str">
            <v>t</v>
          </cell>
          <cell r="E3382">
            <v>5.83</v>
          </cell>
        </row>
        <row r="3383">
          <cell r="A3383" t="str">
            <v>TC009909</v>
          </cell>
          <cell r="B3383" t="str">
            <v>TC10050250/</v>
          </cell>
          <cell r="C3383" t="str">
            <v>Carga manual e descarga mecanica de material a granel (agregados, pedra-de-mao, paralelos, terra e escombro), compreendendo os tempos para carga, descarga e manobras do equipamento Dumper 18Hp a oleo diesel, com capacidade util de 2,3t ou 850l, empregando</v>
          </cell>
          <cell r="D3383" t="str">
            <v>t</v>
          </cell>
          <cell r="E3383">
            <v>8.9</v>
          </cell>
        </row>
        <row r="3384">
          <cell r="A3384" t="str">
            <v>TC010623</v>
          </cell>
          <cell r="B3384" t="str">
            <v>TC10050300/</v>
          </cell>
          <cell r="C3384" t="str">
            <v xml:space="preserve">Carga manual e descarga mecanica de material a granel (agregados, pedra-de-mao, paralelos, terra e escombro), compreendendo os tempos para carga, descarga e manobras do Caminhao Basculante a oleo diesel, com capacidade util de 12t, empregando 4 serventes </v>
          </cell>
          <cell r="D3384" t="str">
            <v>t</v>
          </cell>
          <cell r="E3384">
            <v>6.23</v>
          </cell>
        </row>
        <row r="3385">
          <cell r="A3385" t="str">
            <v>TC000153</v>
          </cell>
          <cell r="B3385" t="str">
            <v>TC10050350/</v>
          </cell>
          <cell r="C3385" t="str">
            <v>Carga e descarga mecanica, com Pa-Carregadeira e Caminhao Basculante a oleo diesel, consideradas para o caminhao a espera, manobra, carga e descarga e quanto a carregadeira, espera e operacao.</v>
          </cell>
          <cell r="D3385" t="str">
            <v>t</v>
          </cell>
          <cell r="E3385">
            <v>0.47</v>
          </cell>
        </row>
        <row r="3386">
          <cell r="A3386" t="str">
            <v>TC000152</v>
          </cell>
          <cell r="B3386" t="str">
            <v>TC10050400/</v>
          </cell>
          <cell r="C3386" t="str">
            <v>Carga e descarga mecanica de tubos de ferro fundido, com o diametro de 40cm, inclusive o tempo de carga , descarga e manobra do Caminhao de Carroceria Fixa, a oleo diesel, com capacidade util de 7,5t, inclusive os mesmos tempos de Guindauto Munck de 4t.</v>
          </cell>
          <cell r="D3386" t="str">
            <v>t</v>
          </cell>
          <cell r="E3386">
            <v>18.350000000000001</v>
          </cell>
        </row>
        <row r="3387">
          <cell r="A3387" t="str">
            <v>TC005619</v>
          </cell>
          <cell r="B3387" t="str">
            <v>TC10050450/</v>
          </cell>
          <cell r="C3387" t="str">
            <v>Carga e descarga mecanica de tubos de concreto, com diametro de 20cm, inclusive o tempo de carga, descarga e manobra do caminhao de carroceria fixa, a oleo diesel, com capacidade util de 7,5t ; inclusive os mesmos tempos de guindauto munck de 4t.</v>
          </cell>
          <cell r="D3387" t="str">
            <v>t</v>
          </cell>
          <cell r="E3387">
            <v>21.77</v>
          </cell>
        </row>
        <row r="3388">
          <cell r="A3388" t="str">
            <v>TC005620</v>
          </cell>
          <cell r="B3388" t="str">
            <v>TC10050500/</v>
          </cell>
          <cell r="C3388" t="str">
            <v>Carga e descarga mecanica de tubos de concreto, com diametro de 40cm, inclusive o tempo de carga, descarga e manobra do caminhao de carroceria fixa, a oleo diesel, com capacidade util de 7,5t ; inclusive os mesmos tempos de guindauto munck de 4t.</v>
          </cell>
          <cell r="D3388" t="str">
            <v>t</v>
          </cell>
          <cell r="E3388">
            <v>24.17</v>
          </cell>
        </row>
        <row r="3389">
          <cell r="A3389" t="str">
            <v>TC005621</v>
          </cell>
          <cell r="B3389" t="str">
            <v>TC10050550/</v>
          </cell>
          <cell r="C3389" t="str">
            <v>Carga e descarga mecanica de tubos de concreto, com diametro de 60cm, inclusive o tempo de carga, descarga e manobra do caminhao de carroceria fixa, a oleo diesel, com capacidade util de 7,5t ; inclusive os mesmos tempos de guindauto munck de 4t.</v>
          </cell>
          <cell r="D3389" t="str">
            <v>t</v>
          </cell>
          <cell r="E3389">
            <v>27.54</v>
          </cell>
        </row>
        <row r="3390">
          <cell r="A3390" t="str">
            <v>TC005622</v>
          </cell>
          <cell r="B3390" t="str">
            <v>TC10050600/</v>
          </cell>
          <cell r="C3390" t="str">
            <v>Carga e descarga mecanica de tubos de concreto, com diametro de 80cm, inclusive o tempo de carga, descarga e manobra do caminhao de carroceria fixa, a oleo diesel, com capacidade util de 7,5t ; inclusive os mesmos tempos de guindauto munck de 4t.</v>
          </cell>
          <cell r="D3390" t="str">
            <v>t</v>
          </cell>
          <cell r="E3390">
            <v>46.39</v>
          </cell>
        </row>
        <row r="3391">
          <cell r="A3391" t="str">
            <v>TC005623</v>
          </cell>
          <cell r="B3391" t="str">
            <v>TC10050650/</v>
          </cell>
          <cell r="C3391" t="str">
            <v>Carga e descarga mecanica de tubos de concreto, com diametro de 100cm, inclusive o tempo de carga, descarga e manobra do caminhao de carroceria fixa, a oleo diesel, com capacidade util de 7,5t ; inclusive os mesmos tempos de guindauto munck de 4t.</v>
          </cell>
          <cell r="D3391" t="str">
            <v>t</v>
          </cell>
          <cell r="E3391">
            <v>52.7</v>
          </cell>
        </row>
        <row r="3392">
          <cell r="A3392" t="str">
            <v>TC002540</v>
          </cell>
          <cell r="B3392" t="str">
            <v>TC10050700/</v>
          </cell>
          <cell r="C3392" t="str">
            <v>Descarga de materiais e residuos em locais de disposicao final autorizados e/ou licenciados a operar pelos orgaos de controle ambiental.</v>
          </cell>
          <cell r="D3392" t="str">
            <v>t</v>
          </cell>
          <cell r="E3392">
            <v>10</v>
          </cell>
        </row>
        <row r="3393">
          <cell r="A3393" t="str">
            <v>AD007050</v>
          </cell>
          <cell r="B3393" t="str">
            <v>AD35250250/</v>
          </cell>
          <cell r="C3393" t="str">
            <v>Preparacao de corpos de prova, em rocha, com serra diamantada, incluindo retificacao de topo, base e geratriz, nos diametros de N ate H, por corpo de prova.</v>
          </cell>
          <cell r="D3393" t="str">
            <v>un</v>
          </cell>
          <cell r="E3393">
            <v>34.19</v>
          </cell>
        </row>
        <row r="3394">
          <cell r="A3394" t="str">
            <v>AD017178</v>
          </cell>
          <cell r="B3394" t="str">
            <v>AD35300050/</v>
          </cell>
          <cell r="C3394" t="str">
            <v>Avaliacao da espessura de carbonatacao, por ponto, em estruturas de concreto armado ou protendido, atraves de aspersao de solucao de fenolftaleina, inclusive coleta da amostra.</v>
          </cell>
          <cell r="D3394" t="str">
            <v>un</v>
          </cell>
          <cell r="E3394">
            <v>64</v>
          </cell>
        </row>
        <row r="3395">
          <cell r="A3395" t="str">
            <v>AD017181</v>
          </cell>
          <cell r="B3395" t="str">
            <v>AD35300100/</v>
          </cell>
          <cell r="C3395" t="str">
            <v>Determinacao da capacidade de tracao e dobramento do aco, por barra, conforme NBR-6152 e NBR-6153, inclusive coleta da amostra.</v>
          </cell>
          <cell r="D3395" t="str">
            <v>un</v>
          </cell>
          <cell r="E3395">
            <v>135</v>
          </cell>
        </row>
        <row r="3396">
          <cell r="A3396" t="str">
            <v>AD017179</v>
          </cell>
          <cell r="B3396" t="str">
            <v>AD35300150/</v>
          </cell>
          <cell r="C3396" t="str">
            <v>Determinacao do indice de vazios, massa especifica e capacidade de absorcao do concreto atraves de corpo de prova retirado em estruturas de concreto armado ou protendido, conforme NBR 9778, inclusive coleta da amostra.</v>
          </cell>
          <cell r="D3396" t="str">
            <v>un</v>
          </cell>
          <cell r="E3396">
            <v>442</v>
          </cell>
        </row>
        <row r="3397">
          <cell r="A3397" t="str">
            <v>AD017180</v>
          </cell>
          <cell r="B3397" t="str">
            <v>AD35300200/</v>
          </cell>
          <cell r="C3397" t="str">
            <v>Determinacao de teor de cloretos, por amostra, em estruturas de concreto armado ou protendido, conforme Norma da ACI-318/31-BR36, inclusive coleta da amostra.</v>
          </cell>
          <cell r="D3397" t="str">
            <v>un</v>
          </cell>
          <cell r="E3397">
            <v>170</v>
          </cell>
        </row>
        <row r="3398">
          <cell r="A3398" t="str">
            <v>AD017183</v>
          </cell>
          <cell r="B3398" t="str">
            <v>AD35300250/</v>
          </cell>
          <cell r="C3398" t="str">
            <v>Determinacao do teor de sulfatos, por amostra, em estruturas de concreto armado ou protendido, conforme boletim no 25 do IPT, inclusive coleta da amostra.</v>
          </cell>
          <cell r="D3398" t="str">
            <v>un</v>
          </cell>
          <cell r="E3398">
            <v>170</v>
          </cell>
        </row>
        <row r="3399">
          <cell r="A3399" t="str">
            <v>AD017185</v>
          </cell>
          <cell r="B3399" t="str">
            <v>AD35300300/</v>
          </cell>
          <cell r="C3399" t="str">
            <v>Extracao de corpo de prova de concreto, diametro de 4", com corte, preparo e ensaios de compressao axial para determinacao da resistencia do concreto em estruturas de concreto armado ou protendido, conforme NBR-7680 e NBR-5739, inclusive coleta da amostra</v>
          </cell>
          <cell r="D3399" t="str">
            <v>un</v>
          </cell>
          <cell r="E3399">
            <v>174</v>
          </cell>
        </row>
        <row r="3400">
          <cell r="A3400" t="str">
            <v>AD017182</v>
          </cell>
          <cell r="B3400" t="str">
            <v>AD35300350/</v>
          </cell>
          <cell r="C3400" t="str">
            <v>Reconstituicao do traco de concreto, por amostra, atraves de corpos de provas retirados em estruturas de concreto armado ou protendido, conforme boletim no 25 do IPT, inclusive coleta de amostra.</v>
          </cell>
          <cell r="D3400" t="str">
            <v>un</v>
          </cell>
          <cell r="E3400">
            <v>910</v>
          </cell>
        </row>
        <row r="3401">
          <cell r="A3401" t="str">
            <v>AD017184</v>
          </cell>
          <cell r="B3401" t="str">
            <v>AD35300400/</v>
          </cell>
          <cell r="C3401" t="str">
            <v>Verificacao do potencial de corrosao da armadura (por ensaio, area de 2m2) em estrutura de concreto armado ou protendido, conforme Norma ASTM-C-868/87, inclusive coleta da amostra.</v>
          </cell>
          <cell r="D3401" t="str">
            <v>un</v>
          </cell>
          <cell r="E3401">
            <v>1040</v>
          </cell>
        </row>
        <row r="3402">
          <cell r="A3402" t="str">
            <v>AD007369</v>
          </cell>
          <cell r="B3402" t="str">
            <v>AD35350050A</v>
          </cell>
          <cell r="C3402" t="str">
            <v>Amostra indeformada em bloco.</v>
          </cell>
          <cell r="D3402" t="str">
            <v>un</v>
          </cell>
          <cell r="E3402">
            <v>72.209999999999994</v>
          </cell>
        </row>
        <row r="3403">
          <cell r="A3403" t="str">
            <v>AD007373</v>
          </cell>
          <cell r="B3403" t="str">
            <v>AD35350100/</v>
          </cell>
          <cell r="C3403" t="str">
            <v>Ensaio de amostra de areia.</v>
          </cell>
          <cell r="D3403" t="str">
            <v>un</v>
          </cell>
          <cell r="E3403">
            <v>608.6</v>
          </cell>
        </row>
        <row r="3404">
          <cell r="A3404" t="str">
            <v>AD007372</v>
          </cell>
          <cell r="B3404" t="str">
            <v>AD35350150/</v>
          </cell>
          <cell r="C3404" t="str">
            <v>Ensaio de amostra de material petreo.</v>
          </cell>
          <cell r="D3404" t="str">
            <v>un</v>
          </cell>
          <cell r="E3404">
            <v>45.97</v>
          </cell>
        </row>
        <row r="3405">
          <cell r="A3405" t="str">
            <v>AD007353</v>
          </cell>
          <cell r="B3405" t="str">
            <v>AD35350200/</v>
          </cell>
          <cell r="C3405" t="str">
            <v>Ensaio de compactacao com energia Proctor Intermediario conforme as recomendacoes da NBR7182 e da NBR6457.</v>
          </cell>
          <cell r="D3405" t="str">
            <v>un</v>
          </cell>
          <cell r="E3405">
            <v>175.51</v>
          </cell>
        </row>
        <row r="3406">
          <cell r="A3406" t="str">
            <v>AD007354</v>
          </cell>
          <cell r="B3406" t="str">
            <v>AD35350250/</v>
          </cell>
          <cell r="C3406" t="str">
            <v>Ensaio de compactacao com energia Proctor Modificado conforme as recomendacoes da NBR7182 e da NBR6457.</v>
          </cell>
          <cell r="D3406" t="str">
            <v>un</v>
          </cell>
          <cell r="E3406">
            <v>204.39</v>
          </cell>
        </row>
        <row r="3407">
          <cell r="A3407" t="str">
            <v>AD007352</v>
          </cell>
          <cell r="B3407" t="str">
            <v>AD35350300/</v>
          </cell>
          <cell r="C3407" t="str">
            <v>Ensaio de compactacao proctor normal.</v>
          </cell>
          <cell r="D3407" t="str">
            <v>un</v>
          </cell>
          <cell r="E3407">
            <v>146.26</v>
          </cell>
        </row>
        <row r="3408">
          <cell r="A3408" t="str">
            <v>AD007363</v>
          </cell>
          <cell r="B3408" t="str">
            <v>AD35350350/</v>
          </cell>
          <cell r="C3408" t="str">
            <v>Ensaio de compressao nao confinada em amostra natural de solo conforme recomendacoes da NBR12770.</v>
          </cell>
          <cell r="D3408" t="str">
            <v>un</v>
          </cell>
          <cell r="E3408">
            <v>75.98</v>
          </cell>
        </row>
        <row r="3409">
          <cell r="A3409" t="str">
            <v>AD007364</v>
          </cell>
          <cell r="B3409" t="str">
            <v>AD35350400/</v>
          </cell>
          <cell r="C3409" t="str">
            <v>Ensaio de compressao simples em amostra moldada.</v>
          </cell>
          <cell r="D3409" t="str">
            <v>un</v>
          </cell>
          <cell r="E3409">
            <v>75.98</v>
          </cell>
        </row>
        <row r="3410">
          <cell r="A3410" t="str">
            <v>AD007368</v>
          </cell>
          <cell r="B3410" t="str">
            <v>AD35350450A</v>
          </cell>
          <cell r="C3410" t="str">
            <v>Ensaio de palheta vane teste.</v>
          </cell>
          <cell r="D3410" t="str">
            <v>un</v>
          </cell>
          <cell r="E3410">
            <v>45.52</v>
          </cell>
        </row>
        <row r="3411">
          <cell r="A3411" t="str">
            <v>AD007371</v>
          </cell>
          <cell r="B3411" t="str">
            <v>AD35350500A</v>
          </cell>
          <cell r="C3411" t="str">
            <v>Ensaio de perda d'agua, sondagem rotativa em rocha.</v>
          </cell>
          <cell r="D3411" t="str">
            <v>un</v>
          </cell>
          <cell r="E3411">
            <v>49.16</v>
          </cell>
        </row>
        <row r="3412">
          <cell r="A3412" t="str">
            <v>AD007361</v>
          </cell>
          <cell r="B3412" t="str">
            <v>AD35350550/</v>
          </cell>
          <cell r="C3412" t="str">
            <v>Ensaio para detrminacao do coeficiente de permeabilidade em amostra argilosa moldada a carga varavel conforme NBR14545.</v>
          </cell>
          <cell r="D3412" t="str">
            <v>un</v>
          </cell>
          <cell r="E3412">
            <v>117.01</v>
          </cell>
        </row>
        <row r="3413">
          <cell r="A3413" t="str">
            <v>AD007360</v>
          </cell>
          <cell r="B3413" t="str">
            <v>AD35350600/</v>
          </cell>
          <cell r="C3413" t="str">
            <v>Ensaio para determinacao do coeficiente de permeabilidade em amostra argilosa natural a carga variavel conforme NBR14545.</v>
          </cell>
          <cell r="D3413" t="str">
            <v>un</v>
          </cell>
          <cell r="E3413">
            <v>117.01</v>
          </cell>
        </row>
        <row r="3414">
          <cell r="A3414" t="str">
            <v>AD007362</v>
          </cell>
          <cell r="B3414" t="str">
            <v>AD35350650/</v>
          </cell>
          <cell r="C3414" t="str">
            <v>Ensaio para determinacao de coeficiente de permeabiliadde em amostra granular natural a carga constante conforme NBR13292.</v>
          </cell>
          <cell r="D3414" t="str">
            <v>un</v>
          </cell>
          <cell r="E3414">
            <v>113.97</v>
          </cell>
        </row>
        <row r="3415">
          <cell r="A3415" t="str">
            <v>AD007358</v>
          </cell>
          <cell r="B3415" t="str">
            <v>AD35350700/</v>
          </cell>
          <cell r="C3415" t="str">
            <v>Ensaio para determinacao do Indice Suporte California (CBR) - 5 pontos - obtido com energia Proctor Intermediario atraves de, no minimo, 5 corpos de prova conforme recomendacao da NBR9895, NBR6457, NBR7182.</v>
          </cell>
          <cell r="D3415" t="str">
            <v>un</v>
          </cell>
          <cell r="E3415">
            <v>613.54</v>
          </cell>
        </row>
        <row r="3416">
          <cell r="A3416" t="str">
            <v>AD007359</v>
          </cell>
          <cell r="B3416" t="str">
            <v>AD35350750/</v>
          </cell>
          <cell r="C3416" t="str">
            <v>Ensaio para determinacao do Indice Suporte California (CBR) - 5 pontos - obtido com energia Proctor Modificado atraves de, no minimo, 5 corpos de prova conforme recomendacao da NBR9895, NBR6457, NBR7182.</v>
          </cell>
          <cell r="D3416" t="str">
            <v>un</v>
          </cell>
          <cell r="E3416">
            <v>642.79</v>
          </cell>
        </row>
        <row r="3417">
          <cell r="A3417" t="str">
            <v>AD007357</v>
          </cell>
          <cell r="B3417" t="str">
            <v>AD35350800/</v>
          </cell>
          <cell r="C3417" t="str">
            <v>Ensaio para determinacao do Indice Suporte California (CBR) - 5 pontos - obtido com energia Proctor Normal atraves de, no minimo, 5 corpos de prova conforme recomendacao da NBR9895, NBR6457, NBR7182.</v>
          </cell>
          <cell r="D3417" t="str">
            <v>un</v>
          </cell>
          <cell r="E3417">
            <v>555.41</v>
          </cell>
        </row>
        <row r="3418">
          <cell r="A3418" t="str">
            <v>AD007355</v>
          </cell>
          <cell r="B3418" t="str">
            <v>AD35350850/</v>
          </cell>
          <cell r="C3418" t="str">
            <v>Ensaio para determinacao do Indice Suporte California (CBR) - 3 pontos - obtido com energia Proctor Intermediario atraves de, no minimo, 5 corpos de prova conforme recomendacao da NBR9895, NBR6457, NBR7182.</v>
          </cell>
          <cell r="D3418" t="str">
            <v>un</v>
          </cell>
          <cell r="E3418">
            <v>379.9</v>
          </cell>
        </row>
        <row r="3419">
          <cell r="A3419" t="str">
            <v>AD007356</v>
          </cell>
          <cell r="B3419" t="str">
            <v>AD35350900/</v>
          </cell>
          <cell r="C3419" t="str">
            <v>Ensaio para determinacao do Indice Suporte California (CBR) - 3 pontos - obtido com energia Proctor Modificado atraves de, no minimo, 5 corpos de prova conforme recomendacao da NBR9895, NBR6457, NBR7182.</v>
          </cell>
          <cell r="D3419" t="str">
            <v>un</v>
          </cell>
          <cell r="E3419">
            <v>409.15</v>
          </cell>
        </row>
        <row r="3420">
          <cell r="A3420" t="str">
            <v>AD007366</v>
          </cell>
          <cell r="B3420" t="str">
            <v>AD35350950/</v>
          </cell>
          <cell r="C3420" t="str">
            <v>Ensaio triaxial drenado em amostra moldada por CP.</v>
          </cell>
          <cell r="D3420" t="str">
            <v>un</v>
          </cell>
          <cell r="E3420">
            <v>628.35</v>
          </cell>
        </row>
        <row r="3421">
          <cell r="A3421" t="str">
            <v>AD007365</v>
          </cell>
          <cell r="B3421" t="str">
            <v>AD35351000/</v>
          </cell>
          <cell r="C3421" t="str">
            <v>Ensaio triaxial drenado em amostra natural por CP.</v>
          </cell>
          <cell r="D3421" t="str">
            <v>un</v>
          </cell>
          <cell r="E3421">
            <v>584.29</v>
          </cell>
        </row>
        <row r="3422">
          <cell r="A3422" t="str">
            <v>AD007536</v>
          </cell>
          <cell r="B3422" t="str">
            <v>AD35351050/</v>
          </cell>
          <cell r="C3422" t="str">
            <v>Ensaio triaxial nao drenado em amostra moldada por CP.</v>
          </cell>
          <cell r="D3422" t="str">
            <v>un</v>
          </cell>
          <cell r="E3422">
            <v>248.45</v>
          </cell>
        </row>
        <row r="3423">
          <cell r="A3423" t="str">
            <v>AD007367</v>
          </cell>
          <cell r="B3423" t="str">
            <v>AD35351100/</v>
          </cell>
          <cell r="C3423" t="str">
            <v>Ensaio triaxial nao drenado em amostra natural por CP.</v>
          </cell>
          <cell r="D3423" t="str">
            <v>un</v>
          </cell>
          <cell r="E3423">
            <v>219.2</v>
          </cell>
        </row>
        <row r="3424">
          <cell r="A3424" t="str">
            <v>AD000299</v>
          </cell>
          <cell r="B3424" t="str">
            <v>AD40050050/</v>
          </cell>
          <cell r="C3424" t="str">
            <v>Ajudante (inclusive encargos sociais).</v>
          </cell>
          <cell r="D3424" t="str">
            <v>h</v>
          </cell>
          <cell r="E3424">
            <v>4.84</v>
          </cell>
        </row>
        <row r="3425">
          <cell r="A3425" t="str">
            <v>AD000306</v>
          </cell>
          <cell r="B3425" t="str">
            <v>AD40050056/</v>
          </cell>
          <cell r="C3425" t="str">
            <v>Almoxarife (inclusive encargos sociais).</v>
          </cell>
          <cell r="D3425" t="str">
            <v>h</v>
          </cell>
          <cell r="E3425">
            <v>7.08</v>
          </cell>
        </row>
        <row r="3426">
          <cell r="A3426" t="str">
            <v>AD005353</v>
          </cell>
          <cell r="B3426" t="str">
            <v>AD40050062/</v>
          </cell>
          <cell r="C3426" t="str">
            <v>Analista de sistema (inclusive encargos sociais).</v>
          </cell>
          <cell r="D3426" t="str">
            <v>h</v>
          </cell>
          <cell r="E3426">
            <v>23.26</v>
          </cell>
        </row>
        <row r="3427">
          <cell r="A3427" t="str">
            <v>AD000305</v>
          </cell>
          <cell r="B3427" t="str">
            <v>AD40050068/</v>
          </cell>
          <cell r="C3427" t="str">
            <v>Apontador (inclusive encargos sociais).</v>
          </cell>
          <cell r="D3427" t="str">
            <v>h</v>
          </cell>
          <cell r="E3427">
            <v>7.08</v>
          </cell>
        </row>
        <row r="3428">
          <cell r="A3428" t="str">
            <v>AD000307</v>
          </cell>
          <cell r="B3428" t="str">
            <v>AD40050074/</v>
          </cell>
          <cell r="C3428" t="str">
            <v>Auxiliar de almoxarife (inclusive encargos sociais).</v>
          </cell>
          <cell r="D3428" t="str">
            <v>h</v>
          </cell>
          <cell r="E3428">
            <v>4.83</v>
          </cell>
        </row>
        <row r="3429">
          <cell r="A3429" t="str">
            <v>AD000323</v>
          </cell>
          <cell r="B3429" t="str">
            <v>AD40050080/</v>
          </cell>
          <cell r="C3429" t="str">
            <v>Auxiliar de escritorio (inclusive encargos sociais).</v>
          </cell>
          <cell r="D3429" t="str">
            <v>h</v>
          </cell>
          <cell r="E3429">
            <v>5.81</v>
          </cell>
        </row>
        <row r="3430">
          <cell r="A3430" t="str">
            <v>AD000309</v>
          </cell>
          <cell r="B3430" t="str">
            <v>AD40050086/</v>
          </cell>
          <cell r="C3430" t="str">
            <v>Auxiliar tecnico (inclusive encargos sociais).</v>
          </cell>
          <cell r="D3430" t="str">
            <v>h</v>
          </cell>
          <cell r="E3430">
            <v>8.2100000000000009</v>
          </cell>
        </row>
        <row r="3431">
          <cell r="A3431" t="str">
            <v>AD010441</v>
          </cell>
          <cell r="B3431" t="str">
            <v>AD40050092/</v>
          </cell>
          <cell r="C3431" t="str">
            <v>Auxiliar de topografia - servicos de campo (inclusive encargos sociais).</v>
          </cell>
          <cell r="D3431" t="str">
            <v>h</v>
          </cell>
          <cell r="E3431">
            <v>5.0199999999999996</v>
          </cell>
        </row>
        <row r="3432">
          <cell r="A3432" t="str">
            <v>AD000319</v>
          </cell>
          <cell r="B3432" t="str">
            <v>AD40050098/</v>
          </cell>
          <cell r="C3432" t="str">
            <v>Chefe de escritorio (inclusive encargos sociais).</v>
          </cell>
          <cell r="D3432" t="str">
            <v>h</v>
          </cell>
          <cell r="E3432">
            <v>10.62</v>
          </cell>
        </row>
        <row r="3433">
          <cell r="A3433" t="str">
            <v>AD000317</v>
          </cell>
          <cell r="B3433" t="str">
            <v>AD40050104/</v>
          </cell>
          <cell r="C3433" t="str">
            <v>Desenhista A (inclusive encargos sociais).</v>
          </cell>
          <cell r="D3433" t="str">
            <v>h</v>
          </cell>
          <cell r="E3433">
            <v>7.59</v>
          </cell>
        </row>
        <row r="3434">
          <cell r="A3434" t="str">
            <v>AD005358</v>
          </cell>
          <cell r="B3434" t="str">
            <v>AD40050110/</v>
          </cell>
          <cell r="C3434" t="str">
            <v>Digitador (inclusive encargos sociais).</v>
          </cell>
          <cell r="D3434" t="str">
            <v>h</v>
          </cell>
          <cell r="E3434">
            <v>5.72</v>
          </cell>
        </row>
        <row r="3435">
          <cell r="A3435" t="str">
            <v>AD000311</v>
          </cell>
          <cell r="B3435" t="str">
            <v>AD40050116/</v>
          </cell>
          <cell r="C3435" t="str">
            <v>Encarregado (inclusive encargos sociais).</v>
          </cell>
          <cell r="D3435" t="str">
            <v>h</v>
          </cell>
          <cell r="E3435">
            <v>9.5399999999999991</v>
          </cell>
        </row>
        <row r="3436">
          <cell r="A3436" t="str">
            <v>AD000314</v>
          </cell>
          <cell r="B3436" t="str">
            <v>AD40050122/</v>
          </cell>
          <cell r="C3436" t="str">
            <v>Engenheiro ou arquiteto jr (inclusive encargos sociais).</v>
          </cell>
          <cell r="D3436" t="str">
            <v>h</v>
          </cell>
          <cell r="E3436">
            <v>23.22</v>
          </cell>
        </row>
        <row r="3437">
          <cell r="A3437" t="str">
            <v>AD000316</v>
          </cell>
          <cell r="B3437" t="str">
            <v>AD40050128/</v>
          </cell>
          <cell r="C3437" t="str">
            <v>Engenheiro ou arquiteto coordenador geral de projetos ou supervisor de obras (inclusive encargos sociais).</v>
          </cell>
          <cell r="D3437" t="str">
            <v>h</v>
          </cell>
          <cell r="E3437">
            <v>46.92</v>
          </cell>
        </row>
        <row r="3438">
          <cell r="A3438" t="str">
            <v>AD000315</v>
          </cell>
          <cell r="B3438" t="str">
            <v>AD40050134/</v>
          </cell>
          <cell r="C3438" t="str">
            <v>Engenheiro ou arquiteto senior (inclusive encargos sociais).</v>
          </cell>
          <cell r="D3438" t="str">
            <v>h</v>
          </cell>
          <cell r="E3438">
            <v>57.67</v>
          </cell>
        </row>
        <row r="3439">
          <cell r="A3439" t="str">
            <v>AD000322</v>
          </cell>
          <cell r="B3439" t="str">
            <v>AD40050140/</v>
          </cell>
          <cell r="C3439" t="str">
            <v>Escriturario (inclusive encargos sociais).</v>
          </cell>
          <cell r="D3439" t="str">
            <v>h</v>
          </cell>
          <cell r="E3439">
            <v>5.81</v>
          </cell>
        </row>
        <row r="3440">
          <cell r="A3440" t="str">
            <v>AD000308</v>
          </cell>
          <cell r="B3440" t="str">
            <v>AD40050146/</v>
          </cell>
          <cell r="C3440" t="str">
            <v>Estagiario (inclusive encargos sociais).</v>
          </cell>
          <cell r="D3440" t="str">
            <v>h</v>
          </cell>
          <cell r="E3440">
            <v>2.68</v>
          </cell>
        </row>
        <row r="3441">
          <cell r="A3441" t="str">
            <v>AD000312</v>
          </cell>
          <cell r="B3441" t="str">
            <v>AD40050152/</v>
          </cell>
          <cell r="C3441" t="str">
            <v>Mestre de obra A (inclusive encargos sociais).</v>
          </cell>
          <cell r="D3441" t="str">
            <v>h</v>
          </cell>
          <cell r="E3441">
            <v>17.43</v>
          </cell>
        </row>
        <row r="3442">
          <cell r="A3442" t="str">
            <v>AD000313</v>
          </cell>
          <cell r="B3442" t="str">
            <v>AD40050158/</v>
          </cell>
          <cell r="C3442" t="str">
            <v>Mestre de obra B (inclusive encargos sociais).</v>
          </cell>
          <cell r="D3442" t="str">
            <v>h</v>
          </cell>
          <cell r="E3442">
            <v>15.13</v>
          </cell>
        </row>
        <row r="3443">
          <cell r="A3443" t="str">
            <v>AD016666</v>
          </cell>
          <cell r="B3443" t="str">
            <v>AD40050164/</v>
          </cell>
          <cell r="C3443" t="str">
            <v>Motorista de caminhao e carreta (inclusive encargos sociais).</v>
          </cell>
          <cell r="D3443" t="str">
            <v>h</v>
          </cell>
          <cell r="E3443">
            <v>5.7</v>
          </cell>
        </row>
        <row r="3444">
          <cell r="A3444" t="str">
            <v>AD016007</v>
          </cell>
          <cell r="B3444" t="str">
            <v>AD40050170/</v>
          </cell>
          <cell r="C3444" t="str">
            <v>Motorista de veiculo leve de servico (inclusive encargos sociais).</v>
          </cell>
          <cell r="D3444" t="str">
            <v>h</v>
          </cell>
          <cell r="E3444">
            <v>5.05</v>
          </cell>
        </row>
        <row r="3445">
          <cell r="A3445" t="str">
            <v>AD005356</v>
          </cell>
          <cell r="B3445" t="str">
            <v>AD40050176/</v>
          </cell>
          <cell r="C3445" t="str">
            <v>Operador de computador (inclusive encargos sociais).</v>
          </cell>
          <cell r="D3445" t="str">
            <v>h</v>
          </cell>
          <cell r="E3445">
            <v>9.9700000000000006</v>
          </cell>
        </row>
        <row r="3446">
          <cell r="A3446" t="str">
            <v>AD005354</v>
          </cell>
          <cell r="B3446" t="str">
            <v>AD40050182/</v>
          </cell>
          <cell r="C3446" t="str">
            <v>Programador de computador (inclusive encargos sociais).</v>
          </cell>
          <cell r="D3446" t="str">
            <v>h</v>
          </cell>
          <cell r="E3446">
            <v>20.28</v>
          </cell>
        </row>
        <row r="3447">
          <cell r="A3447" t="str">
            <v>AD000320</v>
          </cell>
          <cell r="B3447" t="str">
            <v>AD40050188/</v>
          </cell>
          <cell r="C3447" t="str">
            <v>Secretaria (inclusive encargos sociais).</v>
          </cell>
          <cell r="D3447" t="str">
            <v>h</v>
          </cell>
          <cell r="E3447">
            <v>9.73</v>
          </cell>
        </row>
        <row r="3448">
          <cell r="A3448" t="str">
            <v>AD008308</v>
          </cell>
          <cell r="B3448" t="str">
            <v>AD40050194/</v>
          </cell>
          <cell r="C3448" t="str">
            <v>Supervisor de equipe de refrigeracao  (inclusive encargos sociais).</v>
          </cell>
          <cell r="D3448" t="str">
            <v>h</v>
          </cell>
          <cell r="E3448">
            <v>7.7</v>
          </cell>
        </row>
        <row r="3449">
          <cell r="A3449" t="str">
            <v>AP001165</v>
          </cell>
          <cell r="B3449" t="str">
            <v>AP05050550/</v>
          </cell>
          <cell r="C3449" t="str">
            <v>Vaso sifonado, infantil, na cor branca.  Fornecimento.</v>
          </cell>
          <cell r="D3449" t="str">
            <v>un</v>
          </cell>
          <cell r="E3449">
            <v>106.54</v>
          </cell>
        </row>
        <row r="3450">
          <cell r="A3450" t="str">
            <v>AP005480</v>
          </cell>
          <cell r="B3450" t="str">
            <v>AP05050553/</v>
          </cell>
          <cell r="C3450" t="str">
            <v>Vaso sanitario infantil, na cor branca, com fixacao.  Fornecimento e assentamento.</v>
          </cell>
          <cell r="D3450" t="str">
            <v>un</v>
          </cell>
          <cell r="E3450">
            <v>276.26</v>
          </cell>
        </row>
        <row r="3451">
          <cell r="A3451" t="str">
            <v>AP001192</v>
          </cell>
          <cell r="B3451" t="str">
            <v>AP05100050/</v>
          </cell>
          <cell r="C3451" t="str">
            <v>Banca seca de aco inoxidavel com 0,55m de largura, ate 3m de comprimento, em chapa  18-304, sobre apoios de alvenaria de meia vez e verga de concreto, sem revestimento.  Fornecimento e colocacao.</v>
          </cell>
          <cell r="D3451" t="str">
            <v>m</v>
          </cell>
          <cell r="E3451">
            <v>395.47</v>
          </cell>
        </row>
        <row r="3452">
          <cell r="A3452" t="str">
            <v>AP001189</v>
          </cell>
          <cell r="B3452" t="str">
            <v>AP05100053/</v>
          </cell>
          <cell r="C3452" t="str">
            <v xml:space="preserve">Banca aco inoxidavel de (2x0,55)m, em chapa 18-304, com 1 cuba de (500x400x200)mm em chapa 20-304, valvula americana, sifao de 1 1/2"x1 1/2", sobre apoios de alvenaria de meia vez e verga de concreto, sem revestimento; exclusive torneira.  Fornecimento e </v>
          </cell>
          <cell r="D3452" t="str">
            <v>un</v>
          </cell>
          <cell r="E3452">
            <v>880.2</v>
          </cell>
        </row>
        <row r="3453">
          <cell r="A3453" t="str">
            <v>AP001190</v>
          </cell>
          <cell r="B3453" t="str">
            <v>AP05100100/</v>
          </cell>
          <cell r="C3453" t="str">
            <v>Banca aco inoxidavel de (2x0,55)m, em chapa 18-304, com 2 cubas de (500x400x200)mm em chapa 20-304, 2 valvulas americana, 2 sifoes de 1 1/2"x1 1/2", sobre apoios de alvenaria de meia vez e verga de concreto, sem revestimento; exclusive torneira.  Fornecim</v>
          </cell>
          <cell r="D3453" t="str">
            <v>un</v>
          </cell>
          <cell r="E3453">
            <v>1368.32</v>
          </cell>
        </row>
        <row r="3454">
          <cell r="A3454" t="str">
            <v>AP001191</v>
          </cell>
          <cell r="B3454" t="str">
            <v>AP05100150A</v>
          </cell>
          <cell r="C3454" t="str">
            <v>Cuba aco inoxidavel de (500x400x200)mm, em chapa 20-304, valvula americana, sifao de   1 1/2"x1 1/2"; exclusive torneira.  Fornecimento e colocacao.</v>
          </cell>
          <cell r="D3454" t="str">
            <v>un</v>
          </cell>
          <cell r="E3454">
            <v>411.1</v>
          </cell>
        </row>
        <row r="3455">
          <cell r="A3455" t="str">
            <v>AP001186</v>
          </cell>
          <cell r="B3455" t="str">
            <v>AP05100200/</v>
          </cell>
          <cell r="C3455" t="str">
            <v>Coifa aco inoxidavel medindo (2,1x1,2)m; inclusive 3m de duto com (500x500)mm, exaustor de 3CV.  Fornecimento e colocacao.</v>
          </cell>
          <cell r="D3455" t="str">
            <v>un</v>
          </cell>
          <cell r="E3455">
            <v>5931.29</v>
          </cell>
        </row>
        <row r="3456">
          <cell r="A3456" t="str">
            <v>AP007789</v>
          </cell>
          <cell r="B3456" t="str">
            <v>AP05100250/</v>
          </cell>
          <cell r="C3456" t="str">
            <v>Escovario em aco inoxidavel, padrao Secretaria Municipal de Saude, com (150x50)cm, para 3 torneiras.  Fornecimento e colocacao.</v>
          </cell>
          <cell r="D3456" t="str">
            <v>un</v>
          </cell>
          <cell r="E3456">
            <v>775.88</v>
          </cell>
        </row>
        <row r="3457">
          <cell r="A3457" t="str">
            <v>AP007783</v>
          </cell>
          <cell r="B3457" t="str">
            <v>AP05100253/</v>
          </cell>
          <cell r="C3457" t="str">
            <v>Escovario em aco inoxidavel, padrao Secretaria Municipal de Saude, com (260x50)cm, para 4 torneiras.  Fornecimento e colocacao.</v>
          </cell>
          <cell r="D3457" t="str">
            <v>un</v>
          </cell>
          <cell r="E3457">
            <v>1278.0999999999999</v>
          </cell>
        </row>
        <row r="3458">
          <cell r="A3458" t="str">
            <v>AP001193</v>
          </cell>
          <cell r="B3458" t="str">
            <v>AP05100400/</v>
          </cell>
          <cell r="C3458" t="str">
            <v>Mictorio coletivo de aco inoxidavel, com secao de (580x300)mm, em chapa 20-304, com crivo de saida de 1 1/4", registro de 3/4"; inclusive gambiarra.  Fornecimento.</v>
          </cell>
          <cell r="D3458" t="str">
            <v>m</v>
          </cell>
          <cell r="E3458">
            <v>459.67</v>
          </cell>
        </row>
        <row r="3459">
          <cell r="A3459" t="str">
            <v>AP005579</v>
          </cell>
          <cell r="B3459" t="str">
            <v>AP05100500/</v>
          </cell>
          <cell r="C3459" t="str">
            <v>Porta cacamba de ferro esmaltado, lixeira de aco inoxidavel, chapa 18-304, com (300x300)mm.  Fornecimento e colocacao.</v>
          </cell>
          <cell r="D3459" t="str">
            <v>un</v>
          </cell>
          <cell r="E3459">
            <v>145.81</v>
          </cell>
        </row>
        <row r="3460">
          <cell r="A3460" t="str">
            <v>AP001188</v>
          </cell>
          <cell r="B3460" t="str">
            <v>AP05100600/</v>
          </cell>
          <cell r="C3460" t="str">
            <v>Tanque de aco inoxidavel, em chapa 22-304, de (520x520)mm, capacidade de 30l, com esfregador; exclusive torneira.  Fornecimento.</v>
          </cell>
          <cell r="D3460" t="str">
            <v>un</v>
          </cell>
          <cell r="E3460">
            <v>586.37</v>
          </cell>
        </row>
        <row r="3461">
          <cell r="A3461" t="str">
            <v>AP017127</v>
          </cell>
          <cell r="B3461" t="str">
            <v>AP05100603/</v>
          </cell>
          <cell r="C3461" t="str">
            <v>Tanque de expurgo em aco inoxidavel liga 18:8, padrao americano, AISI 304 no 18, medindo (600x500x850)mm, com 01 (uma) cuba de expurgo de (500x400x300)mm,  com sifao de aco inoxidavel de 75mm de diametro, face superior com acabamento escovado e grade basc</v>
          </cell>
          <cell r="D3461" t="str">
            <v>un</v>
          </cell>
          <cell r="E3461">
            <v>1357.27</v>
          </cell>
        </row>
        <row r="3462">
          <cell r="A3462" t="str">
            <v>AP006025</v>
          </cell>
          <cell r="B3462" t="str">
            <v>AP05150050/</v>
          </cell>
          <cell r="C3462" t="str">
            <v>Aspersores de PVC rigido, giro de 360o, entrada de 3/4", Sempreverde, Fabrimar ou similar.  Fornecimento.</v>
          </cell>
          <cell r="D3462" t="str">
            <v>un</v>
          </cell>
          <cell r="E3462">
            <v>3.73</v>
          </cell>
        </row>
        <row r="3463">
          <cell r="A3463" t="str">
            <v>AP018069</v>
          </cell>
          <cell r="B3463" t="str">
            <v>AP05150101/</v>
          </cell>
          <cell r="C3463" t="e">
            <v>#N/A</v>
          </cell>
          <cell r="D3463" t="e">
            <v>#N/A</v>
          </cell>
          <cell r="E3463">
            <v>8.93</v>
          </cell>
        </row>
        <row r="3464">
          <cell r="A3464" t="str">
            <v>AP001162</v>
          </cell>
          <cell r="B3464" t="str">
            <v>AP05150103/</v>
          </cell>
          <cell r="C3464" t="str">
            <v>Assento plastico, luxo.  Fornecimento e colocacao.</v>
          </cell>
          <cell r="D3464" t="str">
            <v>un</v>
          </cell>
          <cell r="E3464">
            <v>8.1999999999999993</v>
          </cell>
        </row>
        <row r="3465">
          <cell r="A3465" t="str">
            <v>AP001163</v>
          </cell>
          <cell r="B3465" t="str">
            <v>AP05150106/</v>
          </cell>
          <cell r="C3465" t="str">
            <v>Assento plastico, para vaso infantil.  Fornecimento e colocacao.</v>
          </cell>
          <cell r="D3465" t="str">
            <v>un</v>
          </cell>
          <cell r="E3465">
            <v>12.87</v>
          </cell>
        </row>
        <row r="3466">
          <cell r="A3466" t="str">
            <v>AP006457</v>
          </cell>
          <cell r="B3466" t="str">
            <v>AP05150150/</v>
          </cell>
          <cell r="C3466" t="str">
            <v>Braco de plastico branco, de 1/2", com canopla.  Fornecimento.</v>
          </cell>
          <cell r="D3466" t="str">
            <v>un</v>
          </cell>
          <cell r="E3466">
            <v>1.83</v>
          </cell>
        </row>
        <row r="3467">
          <cell r="A3467" t="str">
            <v>AP001161</v>
          </cell>
          <cell r="B3467" t="str">
            <v>AP05150200/</v>
          </cell>
          <cell r="C3467" t="str">
            <v>Caixa de descarga, plastica, externa.  Fornecimento.</v>
          </cell>
          <cell r="D3467" t="str">
            <v>un</v>
          </cell>
          <cell r="E3467">
            <v>10.02</v>
          </cell>
        </row>
        <row r="3468">
          <cell r="A3468" t="str">
            <v>AP001170</v>
          </cell>
          <cell r="B3468" t="str">
            <v>AP05150250/</v>
          </cell>
          <cell r="C3468" t="str">
            <v>Chuveiro de plastico, na cor branca, exclusive braco.</v>
          </cell>
          <cell r="D3468" t="str">
            <v>un</v>
          </cell>
          <cell r="E3468">
            <v>1.55</v>
          </cell>
        </row>
        <row r="3469">
          <cell r="A3469" t="str">
            <v>AP005323</v>
          </cell>
          <cell r="B3469" t="str">
            <v>AP05150253/</v>
          </cell>
          <cell r="C3469" t="str">
            <v>Chuveiro de plastico, com braco de 1/2", na cor branca e 1 registro de pressao no B-1416 ou similar de 1/2".  Fornecimento.</v>
          </cell>
          <cell r="D3469" t="str">
            <v>un</v>
          </cell>
          <cell r="E3469">
            <v>33.85</v>
          </cell>
        </row>
        <row r="3470">
          <cell r="A3470" t="str">
            <v>AP005886</v>
          </cell>
          <cell r="B3470" t="str">
            <v>AP05150300/</v>
          </cell>
          <cell r="C3470" t="str">
            <v>Mangueira de borracha flexivel, cristal, com diametro de 1/2".  Fornecimento.</v>
          </cell>
          <cell r="D3470" t="str">
            <v>m</v>
          </cell>
          <cell r="E3470">
            <v>1.32</v>
          </cell>
        </row>
        <row r="3471">
          <cell r="A3471" t="str">
            <v>AP005887</v>
          </cell>
          <cell r="B3471" t="str">
            <v>AP05150303/</v>
          </cell>
          <cell r="C3471" t="str">
            <v>Mangueira de borracha flexivel, cristal, com diametro de 3/4".  Fornecimento.</v>
          </cell>
          <cell r="D3471" t="str">
            <v>m</v>
          </cell>
          <cell r="E3471">
            <v>1.72</v>
          </cell>
        </row>
        <row r="3472">
          <cell r="A3472" t="str">
            <v>AP005888</v>
          </cell>
          <cell r="B3472" t="str">
            <v>AP05150306/</v>
          </cell>
          <cell r="C3472" t="str">
            <v>Mangueira de borracha flexivel, cristal, com diametro de 1".  Fornecimento.</v>
          </cell>
          <cell r="D3472" t="str">
            <v>m</v>
          </cell>
          <cell r="E3472">
            <v>2.39</v>
          </cell>
        </row>
        <row r="3473">
          <cell r="A3473" t="str">
            <v>AP001181</v>
          </cell>
          <cell r="B3473" t="str">
            <v>AP05150350/</v>
          </cell>
          <cell r="C3473" t="str">
            <v>Rabicho plastico de 30cm com saida de 1/2".  Fornecimento.</v>
          </cell>
          <cell r="D3473" t="str">
            <v>un</v>
          </cell>
          <cell r="E3473">
            <v>0.87</v>
          </cell>
        </row>
        <row r="3474">
          <cell r="A3474" t="str">
            <v>AP018085</v>
          </cell>
          <cell r="B3474" t="str">
            <v>AP05150401/</v>
          </cell>
          <cell r="C3474" t="e">
            <v>#N/A</v>
          </cell>
          <cell r="D3474" t="e">
            <v>#N/A</v>
          </cell>
          <cell r="E3474">
            <v>10</v>
          </cell>
        </row>
        <row r="3475">
          <cell r="A3475" t="str">
            <v>AP009290</v>
          </cell>
          <cell r="B3475" t="str">
            <v>AP05150403/</v>
          </cell>
          <cell r="C3475" t="str">
            <v>Registro de esfera de PVC rigido, soldavel, diametro de 20mm.  Fornecimento.</v>
          </cell>
          <cell r="D3475" t="str">
            <v>un</v>
          </cell>
          <cell r="E3475">
            <v>6.83</v>
          </cell>
        </row>
        <row r="3476">
          <cell r="A3476" t="str">
            <v>AP004396</v>
          </cell>
          <cell r="B3476" t="str">
            <v>AP05150406/</v>
          </cell>
          <cell r="C3476" t="str">
            <v>Registro de esfera de PVC rigido, soldavel, diametro de 25mm.  Fornecimento e assentamento.</v>
          </cell>
          <cell r="D3476" t="str">
            <v>un</v>
          </cell>
          <cell r="E3476">
            <v>10.09</v>
          </cell>
        </row>
        <row r="3477">
          <cell r="A3477" t="str">
            <v>AP009289</v>
          </cell>
          <cell r="B3477" t="str">
            <v>AP05150409/</v>
          </cell>
          <cell r="C3477" t="str">
            <v>Registro de esfera de PVC rigido, soldavel, diametro de 25mm.  Fornecimento.</v>
          </cell>
          <cell r="D3477" t="str">
            <v>un</v>
          </cell>
          <cell r="E3477">
            <v>8.3699999999999992</v>
          </cell>
        </row>
        <row r="3478">
          <cell r="A3478" t="str">
            <v>AP004397</v>
          </cell>
          <cell r="B3478" t="str">
            <v>AP05150412/</v>
          </cell>
          <cell r="C3478" t="str">
            <v>Registro de esfera de PVC rigido, soldavel, diametro de 32mm.  Fornecimento e assentamento.</v>
          </cell>
          <cell r="D3478" t="str">
            <v>un</v>
          </cell>
          <cell r="E3478">
            <v>14.04</v>
          </cell>
        </row>
        <row r="3479">
          <cell r="A3479" t="str">
            <v>AP004398</v>
          </cell>
          <cell r="B3479" t="str">
            <v>AP05150415/</v>
          </cell>
          <cell r="C3479" t="str">
            <v>Registro de esfera de PVC rigido, soldavel, diametro de 40mm.  Fornecimento e assentamento.</v>
          </cell>
          <cell r="D3479" t="str">
            <v>un</v>
          </cell>
          <cell r="E3479">
            <v>17.25</v>
          </cell>
        </row>
        <row r="3480">
          <cell r="A3480" t="str">
            <v>AP009288</v>
          </cell>
          <cell r="B3480" t="str">
            <v>AP05150418/</v>
          </cell>
          <cell r="C3480" t="str">
            <v>Registro de esfera de PVC rigido, soldavel, diametro de 40mm.  Fornecimento.</v>
          </cell>
          <cell r="D3480" t="str">
            <v>un</v>
          </cell>
          <cell r="E3480">
            <v>15.25</v>
          </cell>
        </row>
        <row r="3481">
          <cell r="A3481" t="str">
            <v>AP004399</v>
          </cell>
          <cell r="B3481" t="str">
            <v>AP05150421/</v>
          </cell>
          <cell r="C3481" t="str">
            <v>Registro de esfera de PVC rigido, soldavel, diametro de 50mm.  Fornecimento e assentamento.</v>
          </cell>
          <cell r="D3481" t="str">
            <v>un</v>
          </cell>
          <cell r="E3481">
            <v>19.75</v>
          </cell>
        </row>
        <row r="3482">
          <cell r="A3482" t="str">
            <v>AP009287</v>
          </cell>
          <cell r="B3482" t="str">
            <v>AP05150424/</v>
          </cell>
          <cell r="C3482" t="str">
            <v>Registro de esfera de PVC rigido, soldavel, diametro de 50mm.  Fornecimento.</v>
          </cell>
          <cell r="D3482" t="str">
            <v>un</v>
          </cell>
          <cell r="E3482">
            <v>17.61</v>
          </cell>
        </row>
        <row r="3483">
          <cell r="A3483" t="str">
            <v>AP005876</v>
          </cell>
          <cell r="B3483" t="str">
            <v>AP05150427/</v>
          </cell>
          <cell r="C3483" t="str">
            <v>Registro de esfera de PVC rigido, roscavel, diametro de 1 1/2".   Fornecimento e assentamento.</v>
          </cell>
          <cell r="D3483" t="str">
            <v>un</v>
          </cell>
          <cell r="E3483">
            <v>21.47</v>
          </cell>
        </row>
        <row r="3484">
          <cell r="A3484" t="str">
            <v>AP005488</v>
          </cell>
          <cell r="B3484" t="str">
            <v>AP05150450/</v>
          </cell>
          <cell r="C3484" t="str">
            <v>Saboneteira plastica de sobrepor, para sabonete liquido.  Fornecimento.</v>
          </cell>
          <cell r="D3484" t="str">
            <v>un</v>
          </cell>
          <cell r="E3484">
            <v>10</v>
          </cell>
        </row>
        <row r="3485">
          <cell r="A3485" t="str">
            <v>AP001179</v>
          </cell>
          <cell r="B3485" t="str">
            <v>AP05150500/</v>
          </cell>
          <cell r="C3485" t="str">
            <v>Sifao roscavel para pia ou lavatorio de PVC rigido, diametro de 1".  Fornecimento.</v>
          </cell>
          <cell r="D3485" t="str">
            <v>un</v>
          </cell>
          <cell r="E3485">
            <v>3.76</v>
          </cell>
        </row>
        <row r="3486">
          <cell r="A3486" t="str">
            <v>AP004404</v>
          </cell>
          <cell r="B3486" t="str">
            <v>AP05150503/</v>
          </cell>
          <cell r="C3486" t="str">
            <v>Sifao para tanque de PVC rigido, diametro de 1 1/4".  Fornecimento e assentamento.</v>
          </cell>
          <cell r="D3486" t="str">
            <v>un</v>
          </cell>
          <cell r="E3486">
            <v>5.48</v>
          </cell>
        </row>
        <row r="3487">
          <cell r="A3487" t="str">
            <v>AP006469</v>
          </cell>
          <cell r="B3487" t="str">
            <v>AP05150506/</v>
          </cell>
          <cell r="C3487" t="str">
            <v>Sifao soldavel, de PVC rigido, de 40mm, para pia ou lavatorio.  Fornecimento.</v>
          </cell>
          <cell r="D3487" t="str">
            <v>un</v>
          </cell>
          <cell r="E3487">
            <v>3.76</v>
          </cell>
        </row>
        <row r="3488">
          <cell r="A3488" t="str">
            <v>AP007782</v>
          </cell>
          <cell r="B3488" t="str">
            <v>AP05150550/</v>
          </cell>
          <cell r="C3488" t="str">
            <v>Tanque de esterilizacao de mamadeiras, em PVC.  Fornecimento e instalacao.</v>
          </cell>
          <cell r="D3488" t="str">
            <v>un</v>
          </cell>
          <cell r="E3488">
            <v>1495.06</v>
          </cell>
        </row>
        <row r="3489">
          <cell r="A3489" t="str">
            <v>AP004400</v>
          </cell>
          <cell r="B3489" t="str">
            <v>AP05150600/</v>
          </cell>
          <cell r="C3489" t="str">
            <v>Torneira de boia de PVC rigido diametro de 1/2".  Fornecimento e colocacao.</v>
          </cell>
          <cell r="D3489" t="str">
            <v>un</v>
          </cell>
          <cell r="E3489">
            <v>3.04</v>
          </cell>
        </row>
        <row r="3490">
          <cell r="A3490" t="str">
            <v>AP004401</v>
          </cell>
          <cell r="B3490" t="str">
            <v>AP05150603/</v>
          </cell>
          <cell r="C3490" t="str">
            <v>Torneira de boia de PVC rigido diametro de 3/4".  Fornecimento e colocacao.</v>
          </cell>
          <cell r="D3490" t="str">
            <v>un</v>
          </cell>
          <cell r="E3490">
            <v>3.41</v>
          </cell>
        </row>
        <row r="3491">
          <cell r="A3491" t="str">
            <v>AP004402</v>
          </cell>
          <cell r="B3491" t="str">
            <v>AP05150650/</v>
          </cell>
          <cell r="C3491" t="str">
            <v>Torneira de PVC rigido diametro de 1/2".  Fornecimento e assentamento.</v>
          </cell>
          <cell r="D3491" t="str">
            <v>un</v>
          </cell>
          <cell r="E3491">
            <v>4.1100000000000003</v>
          </cell>
        </row>
        <row r="3492">
          <cell r="A3492" t="str">
            <v>AP004403</v>
          </cell>
          <cell r="B3492" t="str">
            <v>AP05150700/</v>
          </cell>
          <cell r="C3492" t="str">
            <v>Torneira para pia ou tanque de PVC rigido diametro de 1/2".  Fornecimento e assentamento.</v>
          </cell>
          <cell r="D3492" t="str">
            <v>un</v>
          </cell>
          <cell r="E3492">
            <v>4.1100000000000003</v>
          </cell>
        </row>
        <row r="3493">
          <cell r="A3493" t="str">
            <v>AP001183</v>
          </cell>
          <cell r="B3493" t="str">
            <v>AP05150750/</v>
          </cell>
          <cell r="C3493" t="str">
            <v>Tubo de descarga tipo longo de 1 1/2", de PVC rigido, para caixa de descarga externa.  Fornecimento.</v>
          </cell>
          <cell r="D3493" t="str">
            <v>un</v>
          </cell>
          <cell r="E3493">
            <v>2.5499999999999998</v>
          </cell>
        </row>
        <row r="3494">
          <cell r="A3494" t="str">
            <v>AP001176</v>
          </cell>
          <cell r="B3494" t="str">
            <v>AP05150800/</v>
          </cell>
          <cell r="C3494" t="str">
            <v>Valvula para lavatorio, de 1 1/4", de PVC rigido.  Fornecimento.</v>
          </cell>
          <cell r="D3494" t="str">
            <v>un</v>
          </cell>
          <cell r="E3494">
            <v>1.27</v>
          </cell>
        </row>
        <row r="3495">
          <cell r="A3495" t="str">
            <v>AP001174</v>
          </cell>
          <cell r="B3495" t="str">
            <v>AP05150803/</v>
          </cell>
          <cell r="C3495" t="str">
            <v>Valvula para lavatorio, de 1"x 2 3/4".  Fornecimento.</v>
          </cell>
          <cell r="D3495" t="str">
            <v>un</v>
          </cell>
          <cell r="E3495">
            <v>1.78</v>
          </cell>
        </row>
        <row r="3496">
          <cell r="A3496" t="str">
            <v>AP001177</v>
          </cell>
          <cell r="B3496" t="str">
            <v>AP05150806/</v>
          </cell>
          <cell r="C3496" t="str">
            <v>Valvula para pia de PVC rigido.  Fornecimento.</v>
          </cell>
          <cell r="D3496" t="str">
            <v>un</v>
          </cell>
          <cell r="E3496">
            <v>0.66</v>
          </cell>
        </row>
        <row r="3497">
          <cell r="A3497" t="str">
            <v>AP001169</v>
          </cell>
          <cell r="B3497" t="str">
            <v>AP05200100/</v>
          </cell>
          <cell r="C3497" t="str">
            <v>Chuveiro estampado, acabamento cromado, articulado com braco de 1/2".  Fornecimento.</v>
          </cell>
          <cell r="D3497" t="str">
            <v>un</v>
          </cell>
          <cell r="E3497">
            <v>108.42</v>
          </cell>
        </row>
        <row r="3498">
          <cell r="A3498" t="str">
            <v>AP010207</v>
          </cell>
          <cell r="B3498" t="str">
            <v>/P05200103/</v>
          </cell>
          <cell r="C3498" t="str">
            <v>Chuveiro para agua fria da marca RWI ou similar, na bitola de 1/2", com 30seg. de agua com botoeira de comando.  Fornecimento.</v>
          </cell>
          <cell r="D3498" t="str">
            <v>un</v>
          </cell>
          <cell r="E3498" t="e">
            <v>#N/A</v>
          </cell>
        </row>
        <row r="3499">
          <cell r="A3499" t="str">
            <v>AP001171</v>
          </cell>
          <cell r="B3499" t="str">
            <v>AP05200118/</v>
          </cell>
          <cell r="C3499" t="str">
            <v>Duchinha manual, com registro de pressao.  Fornecimento.</v>
          </cell>
          <cell r="D3499" t="str">
            <v>un</v>
          </cell>
          <cell r="E3499">
            <v>37.590000000000003</v>
          </cell>
        </row>
        <row r="3500">
          <cell r="A3500" t="str">
            <v>AP001184</v>
          </cell>
          <cell r="B3500" t="str">
            <v>AP05200150/</v>
          </cell>
          <cell r="C3500" t="str">
            <v>Misturador simples para chuveiro, de 3/4".  Fornecimento.</v>
          </cell>
          <cell r="D3500" t="str">
            <v>un</v>
          </cell>
          <cell r="E3500">
            <v>41.49</v>
          </cell>
        </row>
        <row r="3501">
          <cell r="A3501" t="str">
            <v>AP004471</v>
          </cell>
          <cell r="B3501" t="str">
            <v>AP05200153/</v>
          </cell>
          <cell r="C3501" t="str">
            <v>Misturador Belle Epoque Light, para lavatorio, acabamento cromado, Deca ou similar.  Fornecimento.</v>
          </cell>
          <cell r="D3501" t="str">
            <v>un</v>
          </cell>
          <cell r="E3501">
            <v>138.80000000000001</v>
          </cell>
        </row>
        <row r="3502">
          <cell r="A3502" t="str">
            <v>AP001185</v>
          </cell>
          <cell r="B3502" t="str">
            <v>AP05200200/</v>
          </cell>
          <cell r="C3502" t="str">
            <v>Registro de pressao, em bronze, bruto, com diametro de 1/2".  Fornecimento.</v>
          </cell>
          <cell r="D3502" t="str">
            <v>un</v>
          </cell>
          <cell r="E3502">
            <v>14.53</v>
          </cell>
        </row>
        <row r="3503">
          <cell r="A3503" t="str">
            <v>AP006436</v>
          </cell>
          <cell r="B3503" t="str">
            <v>AP05200206A</v>
          </cell>
          <cell r="C3503" t="str">
            <v>Registro de pressao, em bronze, diametro de 1/2", com acabamento Digital-Line, para filtro.  Fornecimento e assentamento.</v>
          </cell>
          <cell r="D3503" t="str">
            <v>un</v>
          </cell>
          <cell r="E3503">
            <v>32.69</v>
          </cell>
        </row>
        <row r="3504">
          <cell r="A3504" t="str">
            <v>AP001180</v>
          </cell>
          <cell r="B3504" t="str">
            <v>AP05200250/</v>
          </cell>
          <cell r="C3504" t="str">
            <v>Rabicho cromado de 30cm com saida de 1/2".  Fornecimento.</v>
          </cell>
          <cell r="D3504" t="str">
            <v>un</v>
          </cell>
          <cell r="E3504">
            <v>7.5</v>
          </cell>
        </row>
        <row r="3505">
          <cell r="A3505" t="str">
            <v>AP006428</v>
          </cell>
          <cell r="B3505" t="str">
            <v>AP05200253A</v>
          </cell>
          <cell r="C3505" t="str">
            <v>Rabicho flexivel cromado de 40cm com saida de 1/2".  Fornecimento e colocacao.</v>
          </cell>
          <cell r="D3505" t="str">
            <v>un</v>
          </cell>
          <cell r="E3505">
            <v>14.12</v>
          </cell>
        </row>
        <row r="3506">
          <cell r="A3506" t="str">
            <v>AP005584</v>
          </cell>
          <cell r="B3506" t="str">
            <v>AP05200300/</v>
          </cell>
          <cell r="C3506" t="str">
            <v>Sifao, de 1" x 1 1/4", Deca 1680-C ou similar.  Fornecimento.</v>
          </cell>
          <cell r="D3506" t="str">
            <v>un</v>
          </cell>
          <cell r="E3506">
            <v>49.5</v>
          </cell>
        </row>
        <row r="3507">
          <cell r="A3507" t="str">
            <v>AP001178</v>
          </cell>
          <cell r="B3507" t="str">
            <v>AP05200303/</v>
          </cell>
          <cell r="C3507" t="str">
            <v>Sifao, diametro de 1 1/2"x 1 1/2".  Fornecimento.</v>
          </cell>
          <cell r="D3507" t="str">
            <v>un</v>
          </cell>
          <cell r="E3507">
            <v>36.89</v>
          </cell>
        </row>
        <row r="3508">
          <cell r="A3508" t="str">
            <v>AP006396</v>
          </cell>
          <cell r="B3508" t="str">
            <v>AP05200306A</v>
          </cell>
          <cell r="C3508" t="str">
            <v>Sifao metalico, de 1 1/2"x2".  Fornecimento e colocacao.</v>
          </cell>
          <cell r="D3508" t="str">
            <v>un</v>
          </cell>
          <cell r="E3508">
            <v>54.71</v>
          </cell>
        </row>
        <row r="3509">
          <cell r="A3509" t="str">
            <v>AP005307</v>
          </cell>
          <cell r="B3509" t="str">
            <v>AP05200400/</v>
          </cell>
          <cell r="C3509" t="str">
            <v>Torneira  de boia, em bronze, de pressao, de 3/4".  Fornecimento e colocacao.</v>
          </cell>
          <cell r="D3509" t="str">
            <v>un</v>
          </cell>
          <cell r="E3509">
            <v>14.2</v>
          </cell>
        </row>
        <row r="3510">
          <cell r="A3510" t="str">
            <v>BP000485</v>
          </cell>
          <cell r="B3510" t="str">
            <v>BP05050103/</v>
          </cell>
          <cell r="C3510" t="str">
            <v>Camada de bloqueio (colchao) de po-de-pedra, espalhado e comprimido mecanicamente, medida apos compressao.</v>
          </cell>
          <cell r="D3510" t="str">
            <v>m3</v>
          </cell>
          <cell r="E3510">
            <v>32.56</v>
          </cell>
        </row>
        <row r="3511">
          <cell r="A3511" t="str">
            <v>BP000537</v>
          </cell>
          <cell r="B3511" t="str">
            <v>BP05050150/</v>
          </cell>
          <cell r="C3511" t="str">
            <v>Camada de po-de-pedra espalhada manualmente, medida apos a compactacao.</v>
          </cell>
          <cell r="D3511" t="str">
            <v>m3</v>
          </cell>
          <cell r="E3511">
            <v>36.17</v>
          </cell>
        </row>
        <row r="3512">
          <cell r="A3512" t="str">
            <v>BP017063</v>
          </cell>
          <cell r="B3512" t="str">
            <v>BP05050200/</v>
          </cell>
          <cell r="C3512" t="str">
            <v>Capa selante compreendendo aplicacao de asfalto na proporcao de 1,1 a 1,4l/m2, distribuicao de agregado (5 a 15Kg/m2) e compactacao com rolo leve.</v>
          </cell>
          <cell r="D3512" t="str">
            <v>m2</v>
          </cell>
          <cell r="E3512">
            <v>1.46</v>
          </cell>
        </row>
        <row r="3513">
          <cell r="A3513" t="str">
            <v>BP017065</v>
          </cell>
          <cell r="B3513" t="str">
            <v>BP05050250/</v>
          </cell>
          <cell r="C3513" t="str">
            <v>Construcao de aterro, de acordo com as Instrucoes para Execucao do DER-RJ; exclusive escavacao e carga, transporte e fornecimento dos materiais.</v>
          </cell>
          <cell r="D3513" t="str">
            <v>m3</v>
          </cell>
          <cell r="E3513">
            <v>1.1100000000000001</v>
          </cell>
        </row>
        <row r="3514">
          <cell r="A3514" t="str">
            <v>BP017064</v>
          </cell>
          <cell r="B3514" t="str">
            <v>BP05050300/</v>
          </cell>
          <cell r="C3514" t="str">
            <v>Construcao de reforco de sub leito, de acordo com as Instrucoes para Execucao do     DER-RJ; exclusive escavacao e carga, transporte e fornecimento dos materiais.</v>
          </cell>
          <cell r="D3514" t="str">
            <v>m3</v>
          </cell>
          <cell r="E3514">
            <v>1.51</v>
          </cell>
        </row>
        <row r="3515">
          <cell r="A3515" t="str">
            <v>BP000536</v>
          </cell>
          <cell r="B3515" t="str">
            <v>BP05050350/</v>
          </cell>
          <cell r="C3515" t="str">
            <v>Execucao de pavimentacao de saibro arenoso em camadas de 10cm, medida apos a compactacao, inclusive espalhamento e rega.</v>
          </cell>
          <cell r="D3515" t="str">
            <v>m2</v>
          </cell>
          <cell r="E3515">
            <v>4.75</v>
          </cell>
        </row>
        <row r="3516">
          <cell r="A3516" t="str">
            <v>BP000535</v>
          </cell>
          <cell r="B3516" t="str">
            <v>BP05050353/</v>
          </cell>
          <cell r="C3516" t="str">
            <v>Execucao de pavimentacao em saibro melhorado com cimento, em camadas de 8cm de espessura, medida apos a compressao, sendo a proporcao de cimento de 5% em volume (72Kg/m3), inclusive fornecimento dos materiais.</v>
          </cell>
          <cell r="D3516" t="str">
            <v>m2</v>
          </cell>
          <cell r="E3516">
            <v>6.52</v>
          </cell>
        </row>
        <row r="3517">
          <cell r="A3517" t="str">
            <v>BP017054</v>
          </cell>
          <cell r="B3517" t="str">
            <v>BP05050400A</v>
          </cell>
          <cell r="C3517" t="str">
            <v>Imprimacao de base de pavimentacao, de acordo com as Instrucoes para Execucao do      DER-RJ.</v>
          </cell>
          <cell r="D3517" t="str">
            <v>m2</v>
          </cell>
          <cell r="E3517">
            <v>2.0499999999999998</v>
          </cell>
        </row>
        <row r="3518">
          <cell r="A3518" t="str">
            <v>BP017053</v>
          </cell>
          <cell r="B3518" t="str">
            <v>BP05050450/</v>
          </cell>
          <cell r="C3518" t="str">
            <v>Regularizacao de subleito, de acordo com as Instrucoes para Execucao do DER-RJ.  O preco indeniza as operacoes de execucao e transporte de agua e se aplica a area efetivamente regularizada, exclusive transporte e escavacao de corretivos.</v>
          </cell>
          <cell r="D3518" t="str">
            <v>m2</v>
          </cell>
          <cell r="E3518">
            <v>0.41</v>
          </cell>
        </row>
        <row r="3519">
          <cell r="A3519" t="str">
            <v>BP016933</v>
          </cell>
          <cell r="B3519" t="str">
            <v>BP10050050A</v>
          </cell>
          <cell r="C3519" t="str">
            <v>Concreto betuminoso usinado a quente, para camada intermediaria (BINDER), de acordo com as  especificacoes da PCRJ; exclusive transporte da usina para a pista e espalhamento da mistura.</v>
          </cell>
          <cell r="D3519" t="str">
            <v>t</v>
          </cell>
          <cell r="E3519">
            <v>79.88</v>
          </cell>
        </row>
        <row r="3520">
          <cell r="A3520" t="str">
            <v>BP017585</v>
          </cell>
          <cell r="B3520" t="str">
            <v>BP10050100A</v>
          </cell>
          <cell r="C3520" t="str">
            <v>Concreto betuminoso usinado a quente, para camada de rolamento, de acordo com as  especificacoes da PCRJ; exclusive transporte da usina para a pista e espalhamento da mistura.</v>
          </cell>
          <cell r="D3520" t="str">
            <v>t</v>
          </cell>
          <cell r="E3520">
            <v>104.46</v>
          </cell>
        </row>
        <row r="3521">
          <cell r="A3521" t="str">
            <v>BP017068</v>
          </cell>
          <cell r="B3521" t="str">
            <v>BP10050150/</v>
          </cell>
          <cell r="C3521" t="str">
            <v>Concreto asfaltico pre-misturado a frio de acordo com as Instrucoes para Execucao do     DER-RJ.  O preco indeniza as operacoes de execucao, o fornecimento e o transporte dos materiais empregados, e aplica-se ao volume executado, medido apos a compressao.</v>
          </cell>
          <cell r="D3521" t="str">
            <v>m3</v>
          </cell>
          <cell r="E3521">
            <v>213.03</v>
          </cell>
        </row>
        <row r="3522">
          <cell r="A3522" t="str">
            <v>BP016834</v>
          </cell>
          <cell r="B3522" t="str">
            <v>BP10050200/</v>
          </cell>
          <cell r="C3522" t="str">
            <v>Espalhamento manual e compactacao mecanica de concreto asfaltico usinado a quente, ou de pre-misturado, exclusive fornecimento de todos os materiais.</v>
          </cell>
          <cell r="D3522" t="str">
            <v>t</v>
          </cell>
          <cell r="E3522">
            <v>1.93</v>
          </cell>
        </row>
        <row r="3523">
          <cell r="A3523" t="str">
            <v>BP016835</v>
          </cell>
          <cell r="B3523" t="str">
            <v>BP10050250/</v>
          </cell>
          <cell r="C3523" t="str">
            <v>Espalhamento com motonivelaora e compactacao mecanica de qualquer tipo de revestimento asfaltico, executado de acordo com as especificacoes da PCRJ.</v>
          </cell>
          <cell r="D3523" t="str">
            <v>t</v>
          </cell>
          <cell r="E3523">
            <v>1.97</v>
          </cell>
        </row>
        <row r="3524">
          <cell r="A3524" t="str">
            <v>BP000486</v>
          </cell>
          <cell r="B3524" t="str">
            <v>BP10050300/</v>
          </cell>
          <cell r="C3524" t="str">
            <v>Espalhamento com vibro acabadora convencional e compactacao mecanica de qualquer tipo de concreto asfaltico usinado a quente, executado de acordo com as especificacoes da PCRJ, exclusive os materiais.</v>
          </cell>
          <cell r="D3524" t="str">
            <v>t</v>
          </cell>
          <cell r="E3524">
            <v>1.32</v>
          </cell>
        </row>
        <row r="3525">
          <cell r="A3525" t="str">
            <v>BP017022</v>
          </cell>
          <cell r="B3525" t="str">
            <v>BP10050303/</v>
          </cell>
          <cell r="C3525" t="str">
            <v>Espalhamento com vibro acabadora eletronica e compactacao mecanica de qualquer tipo de concreto asfaltico usinado a quente, executado de acordo com as especificacoes da PCRJ.</v>
          </cell>
          <cell r="D3525" t="str">
            <v>t</v>
          </cell>
          <cell r="E3525">
            <v>2.14</v>
          </cell>
        </row>
        <row r="3526">
          <cell r="A3526" t="str">
            <v>BP008714</v>
          </cell>
          <cell r="B3526" t="str">
            <v>BP10050350/</v>
          </cell>
          <cell r="C3526" t="str">
            <v>Manta geotextil de poliester Bidim ou similar tipo OP-20 em uma camada, sobre pavimentacao betuminosa.  Fornecimento e colocacao.</v>
          </cell>
          <cell r="D3526" t="str">
            <v>m2</v>
          </cell>
          <cell r="E3526">
            <v>3.02</v>
          </cell>
        </row>
        <row r="3527">
          <cell r="A3527" t="str">
            <v>BP017060</v>
          </cell>
          <cell r="B3527" t="str">
            <v>BP10050400A</v>
          </cell>
          <cell r="C3527" t="str">
            <v>Pintura de ligacao.</v>
          </cell>
          <cell r="D3527" t="str">
            <v>m2</v>
          </cell>
          <cell r="E3527">
            <v>1.25</v>
          </cell>
        </row>
        <row r="3528">
          <cell r="A3528" t="str">
            <v>BP017293</v>
          </cell>
          <cell r="B3528" t="str">
            <v>BP10050450/</v>
          </cell>
          <cell r="C3528" t="str">
            <v>Piso sintetico para atletismo, moldado no local, sem juntas ou emendas, tipo Lisotan da Lisonda ou similar, com 2 camadas distintas, sendo a anterior composta de uma manta flexivel de granulos preto de borracha vulcanizada de granulometria controlada, agl</v>
          </cell>
          <cell r="D3528" t="str">
            <v>m2</v>
          </cell>
          <cell r="E3528">
            <v>115</v>
          </cell>
        </row>
        <row r="3529">
          <cell r="A3529" t="str">
            <v>BP016833</v>
          </cell>
          <cell r="B3529" t="str">
            <v>BP10050500/</v>
          </cell>
          <cell r="C3529" t="str">
            <v>Recomposicao de revestimento em concreto asfaltico usinado a quente, eecutado em areas de pequenas dimenoes; exclisive corte, pintura de ligacao e fornecimento de todos os materiais.</v>
          </cell>
          <cell r="D3529" t="str">
            <v>m2</v>
          </cell>
          <cell r="E3529">
            <v>2.2200000000000002</v>
          </cell>
        </row>
        <row r="3530">
          <cell r="A3530" t="str">
            <v>BP017914</v>
          </cell>
          <cell r="B3530" t="str">
            <v>BP10050550/</v>
          </cell>
          <cell r="C3530" t="str">
            <v>Reforco ou tratamento para trincamentos com revestimento betuminoso, feito com manta de geogrelha flexivel de poliester de alta tenacidade, combinado com manta nao tecida ultra leve, em forma de grelha, com abertura de malha de (40x40)mm, resistencia de 5</v>
          </cell>
          <cell r="D3530" t="str">
            <v>m2</v>
          </cell>
          <cell r="E3530">
            <v>25.41</v>
          </cell>
        </row>
        <row r="3531">
          <cell r="A3531" t="str">
            <v>BP017175</v>
          </cell>
          <cell r="B3531" t="str">
            <v>BP10050600A</v>
          </cell>
          <cell r="C3531" t="str">
            <v xml:space="preserve">Micro revestimento asfaltico a frio com emprego de emulsao modificada com polimeros, aditivo de controle de rompimento, abertura ao trafego no maximo em 2h, consumo por m2 entre 10Kg a 12Kg, em uma unica camada, com emprego da faixa III ou IV da ISSA.  O </v>
          </cell>
          <cell r="D3531" t="str">
            <v>m2</v>
          </cell>
          <cell r="E3531">
            <v>5.34</v>
          </cell>
        </row>
        <row r="3532">
          <cell r="A3532" t="str">
            <v>BP000462</v>
          </cell>
          <cell r="B3532" t="str">
            <v>BP10050650/</v>
          </cell>
          <cell r="C3532" t="str">
            <v>Revestimento de concreto betuminoso usinado a quente, para camada de rolamento, com 4cm de espessura, exclusive transporte da usina para a pista de imprimacao.</v>
          </cell>
          <cell r="D3532" t="str">
            <v>m2</v>
          </cell>
          <cell r="E3532">
            <v>10.34</v>
          </cell>
        </row>
        <row r="3533">
          <cell r="A3533" t="str">
            <v>BP000459</v>
          </cell>
          <cell r="B3533" t="str">
            <v>BP10050653A</v>
          </cell>
          <cell r="C3533" t="str">
            <v>Revestimento de concreto betuminoso usinado a quente, com 5cm de espessura, executado em 1 camada, de acordo com as Instrucoes para Execucao do DER-RJ, exclusive transporte da usina para a pista.</v>
          </cell>
          <cell r="D3533" t="str">
            <v>m2</v>
          </cell>
          <cell r="E3533">
            <v>12.93</v>
          </cell>
        </row>
        <row r="3534">
          <cell r="A3534" t="str">
            <v>BP017077</v>
          </cell>
          <cell r="B3534" t="str">
            <v>BP10050656/</v>
          </cell>
          <cell r="C3534" t="str">
            <v>Revestimento de concreto betuminoso usinado a quente, com 8cm de espessura, executado em 2 camadas, sendo a inferior de ligacao (Binder), com 4cm de espessura e a superior de rolamento, de acordo com as Instrucoes para Execucao do DER-RJ, exclusive transp</v>
          </cell>
          <cell r="D3534" t="str">
            <v>m2</v>
          </cell>
          <cell r="E3534">
            <v>20.68</v>
          </cell>
        </row>
        <row r="3535">
          <cell r="A3535" t="str">
            <v>BP017078</v>
          </cell>
          <cell r="B3535" t="str">
            <v>BP10050659/</v>
          </cell>
          <cell r="C3535" t="str">
            <v>Revestimento de concreto betuminoso usinado a quente, com 10cm de espessura, executado em 2 camadas, sendo a inferior de ligacao (Binder), com 6cm de espessura e a superior de rolamento, de acordo com as Instrucoes para Execucao do DER-RJ, exclusive trans</v>
          </cell>
          <cell r="D3535" t="str">
            <v>m2</v>
          </cell>
          <cell r="E3535">
            <v>25.22</v>
          </cell>
        </row>
        <row r="3536">
          <cell r="A3536" t="str">
            <v>BP005614</v>
          </cell>
          <cell r="B3536" t="str">
            <v>BP10050700A</v>
          </cell>
          <cell r="C3536" t="str">
            <v>Revestimento de concreto asfaltico com polimero usinado a quente, com 5cm de espessura, executado com vibroacabadora com controle eletronico e mesa extensiva de no minimo 7m, conforme especificacoes da Prefeitura da Cidade do Rio de Janeiro.</v>
          </cell>
          <cell r="D3536" t="str">
            <v>m2</v>
          </cell>
          <cell r="E3536">
            <v>17.04</v>
          </cell>
        </row>
        <row r="3537">
          <cell r="A3537" t="str">
            <v>BP005615</v>
          </cell>
          <cell r="B3537" t="str">
            <v>BP10050703A</v>
          </cell>
          <cell r="C3537" t="str">
            <v>Revestimento de concreto asfaltico com polimero usinado a quente, com 7cm de espessura, executado com vibroacabadora com controle eletronico e mesa extensiva de no minimo 7m, conforme especificacoes da Prefeitura da Cidade do Rio de Janeiro.</v>
          </cell>
          <cell r="D3537" t="str">
            <v>m2</v>
          </cell>
          <cell r="E3537">
            <v>23.51</v>
          </cell>
        </row>
        <row r="3538">
          <cell r="A3538" t="str">
            <v>BP002436</v>
          </cell>
          <cell r="B3538" t="str">
            <v>BP10050750/</v>
          </cell>
          <cell r="C3538" t="str">
            <v>Revestimento de saibro, comprimido, em camada; excluido fornecimento e transporte do saibro, sendo a camada medida apos a compressao.</v>
          </cell>
          <cell r="D3538" t="str">
            <v>m3</v>
          </cell>
          <cell r="E3538">
            <v>3.05</v>
          </cell>
        </row>
        <row r="3539">
          <cell r="A3539" t="str">
            <v>BP010435</v>
          </cell>
          <cell r="B3539" t="str">
            <v>BP10100050/</v>
          </cell>
          <cell r="C3539" t="str">
            <v>Pavimento rigido com armadura simples, monolitica, com juntas serradas PTR-302-N, incluindo nivelamento da base com nivel laser RL-50B, colocacao de lona plastica de polietileno de 200mc, tela eletro-soldada Telcon Q-61 com 10% de superposicao, para execu</v>
          </cell>
          <cell r="D3539" t="str">
            <v>m2</v>
          </cell>
          <cell r="E3539">
            <v>65</v>
          </cell>
        </row>
        <row r="3540">
          <cell r="A3540" t="str">
            <v>BP018047</v>
          </cell>
          <cell r="B3540" t="str">
            <v>BP10100500/</v>
          </cell>
          <cell r="C3540" t="str">
            <v>Pavimento rigido em concreto FCK=13,5MPa, colorido com oxido de ferro vermelho sintetico, juntas serradas, colocacao de lona plastica de polietileno de 0,20mm, sobre camada regularizadora de po de pedra, compactada mecanicamente, para execucao de paviment</v>
          </cell>
          <cell r="D3540" t="str">
            <v>m2</v>
          </cell>
          <cell r="E3540">
            <v>35.020000000000003</v>
          </cell>
        </row>
        <row r="3541">
          <cell r="A3541" t="str">
            <v>BP009007</v>
          </cell>
          <cell r="B3541" t="str">
            <v>BP10150050/</v>
          </cell>
          <cell r="C3541" t="str">
            <v>Junta de retracao, serrada com disco de diamantes, para pavimentos de placas de concreto, com 5cm de profundidade, somente o corte, exclusive preenchimento e barras de ligacao e de transferencia.</v>
          </cell>
          <cell r="D3541" t="str">
            <v>m</v>
          </cell>
          <cell r="E3541">
            <v>7.5</v>
          </cell>
        </row>
        <row r="3542">
          <cell r="A3542" t="str">
            <v>BP017828</v>
          </cell>
          <cell r="B3542" t="str">
            <v>BP10150100/</v>
          </cell>
          <cell r="C3542" t="str">
            <v>Junta de retracao, serrada com disco de diamante,  em revestimento de placas de concreto, com 5cm de profundidade, inclusive preenchimento de asfalto diluido CM-30, exclusive barras de ligacao e de transferencia.</v>
          </cell>
          <cell r="D3542" t="str">
            <v>m</v>
          </cell>
          <cell r="E3542">
            <v>8.75</v>
          </cell>
        </row>
        <row r="3543">
          <cell r="A3543" t="str">
            <v>BP017827</v>
          </cell>
          <cell r="B3543" t="str">
            <v>BP10150150/</v>
          </cell>
          <cell r="C3543" t="str">
            <v>Junta de retracao em revestimento de placa de concreto do tipo encaixe (macho e femea), inclusive preenchimento de asfalto diluido CM-30, exclusive barras de ligacao e de transferencia.</v>
          </cell>
          <cell r="D3543" t="str">
            <v>m</v>
          </cell>
          <cell r="E3543">
            <v>12.01</v>
          </cell>
        </row>
        <row r="3544">
          <cell r="A3544" t="str">
            <v>BP017829</v>
          </cell>
          <cell r="B3544" t="str">
            <v>BP10150200/</v>
          </cell>
          <cell r="C3544" t="str">
            <v>Limpeza e preenchimento de junta de retracao, com asfalto duluido CM-30, exclusive corte, barras de ligacao e de transferencia.</v>
          </cell>
          <cell r="D3544" t="str">
            <v>m</v>
          </cell>
          <cell r="E3544">
            <v>1.25</v>
          </cell>
        </row>
        <row r="3545">
          <cell r="A3545" t="str">
            <v>BP016836</v>
          </cell>
          <cell r="B3545" t="str">
            <v>BP10200050A</v>
          </cell>
          <cell r="C3545" t="str">
            <v>Assentamento de artefato de concreto, sobre colchao de po-de-pedra, areia ou material equivalente, com fornecimento de todos os materiais, exclusive o artefato de concreto, inclusive rejuntamento, de acordo com as especificacoes da PCRJ.</v>
          </cell>
          <cell r="D3545" t="str">
            <v>m2</v>
          </cell>
          <cell r="E3545">
            <v>11.93</v>
          </cell>
        </row>
        <row r="3546">
          <cell r="A3546" t="str">
            <v>BP008188</v>
          </cell>
          <cell r="B3546" t="str">
            <v>BP10200100A</v>
          </cell>
          <cell r="C3546" t="str">
            <v>Reassentamento de artefato de concreto, com reaproveitamento deste, com limpeza de rejunte aderente, sobre colchao de po-de-pedra, areia ou material equivalente, inclusive fornecimento de todos os materiais, inclusive rejuntamento.</v>
          </cell>
          <cell r="D3546" t="str">
            <v>m2</v>
          </cell>
          <cell r="E3546">
            <v>14.35</v>
          </cell>
        </row>
        <row r="3547">
          <cell r="A3547" t="str">
            <v>BP016838</v>
          </cell>
          <cell r="B3547" t="str">
            <v>BP10200103A</v>
          </cell>
          <cell r="C3547" t="str">
            <v>Reassentamento de artefato de concreto, com reaproveitamento deste,  sobre colchao de po-de-pedra, areia ou material equivalente, inclusive fornecimento de todos os materiais.</v>
          </cell>
          <cell r="D3547" t="str">
            <v>m2</v>
          </cell>
          <cell r="E3547">
            <v>7.35</v>
          </cell>
        </row>
        <row r="3548">
          <cell r="A3548" t="str">
            <v>BP010397</v>
          </cell>
          <cell r="B3548" t="str">
            <v>BP10200150/</v>
          </cell>
          <cell r="C3548" t="str">
            <v>Pavimentacao com blocos vazados de concreto, Concregrama CGD, medindo (50x50x10)cm, Neo-Rex ou similar, assentes em camadas de areia grossa de 2cm, exclusive preparo do terreno.  Fornecimento e colocacao.</v>
          </cell>
          <cell r="D3548" t="str">
            <v>m2</v>
          </cell>
          <cell r="E3548">
            <v>54.53</v>
          </cell>
        </row>
        <row r="3549">
          <cell r="A3549" t="str">
            <v>BP010398</v>
          </cell>
          <cell r="B3549" t="str">
            <v>BP10200153/</v>
          </cell>
          <cell r="C3549" t="str">
            <v>Pavimentacao com blocos vazados de concreto, Concregrama CG7, medindo (60x45x7,5)cm, Neo-Rex ou similar, assentes em camadas de areia grossa de 2cm, exclusive preparo do terreno.  Fornecimento e colocacao.</v>
          </cell>
          <cell r="D3549" t="str">
            <v>m2</v>
          </cell>
          <cell r="E3549">
            <v>41.41</v>
          </cell>
        </row>
        <row r="3550">
          <cell r="A3550" t="str">
            <v>BP010437</v>
          </cell>
          <cell r="B3550" t="str">
            <v>BP10200200/</v>
          </cell>
          <cell r="C3550" t="str">
            <v>Piso Blokret tipo Roma Garden colorido ou similar, com espessura de 5cm, assente sobre colchao de po-de-pedra, exclusive o preparo do solo, mas com o fornecimento de todos os materiais bem como colocacao.  Fornecimento e assentamento.</v>
          </cell>
          <cell r="D3550" t="str">
            <v>m2</v>
          </cell>
          <cell r="E3550">
            <v>22.86</v>
          </cell>
        </row>
        <row r="3551">
          <cell r="A3551" t="str">
            <v>BP010438</v>
          </cell>
          <cell r="B3551" t="str">
            <v>BP10200250/</v>
          </cell>
          <cell r="C3551" t="str">
            <v>Piso Blokret tipo Mosaico colorido ou similar, com espessura de 5cm, assente sobre colchao de  po-de-pedra, exclusive o preparo do solo, mas com o fornecimento de todos os materiais bem como colocacao.  Fornecimento e assentamento.</v>
          </cell>
          <cell r="D3551" t="str">
            <v>m2</v>
          </cell>
          <cell r="E3551">
            <v>28.59</v>
          </cell>
        </row>
        <row r="3552">
          <cell r="A3552" t="str">
            <v>BP016837</v>
          </cell>
          <cell r="B3552" t="str">
            <v>BP10200300A</v>
          </cell>
          <cell r="C3552" t="str">
            <v>Rejuntamento de artefato de concreto, com argamassa de cimento e areia no traco 1:3, com fornecimento de todos os materiais.</v>
          </cell>
          <cell r="D3552" t="str">
            <v>m2</v>
          </cell>
          <cell r="E3552">
            <v>8.73</v>
          </cell>
        </row>
        <row r="3553">
          <cell r="A3553" t="str">
            <v>BP017844</v>
          </cell>
          <cell r="B3553" t="str">
            <v>BP10200350/</v>
          </cell>
          <cell r="C3553" t="str">
            <v xml:space="preserve">Revestimento intertravado com pecas (blocos) de concreto com cimento cinza, cor natural, com resistencia a compressao de 35MPa, altamente vibro-prensados, pre-moldados UNI-STEIN (16 faces), holandes (retangular), raquete ou similar, com espessura de 6cm, </v>
          </cell>
          <cell r="D3553" t="str">
            <v>m2</v>
          </cell>
          <cell r="E3553">
            <v>32.64</v>
          </cell>
        </row>
        <row r="3554">
          <cell r="A3554" t="str">
            <v>BP017848</v>
          </cell>
          <cell r="B3554" t="str">
            <v>BP10200353/</v>
          </cell>
          <cell r="C3554" t="str">
            <v>Revestimento intertravado com pecas (blocos) de concreto com cimento cinza, colorido; nas cores vermelho, amarelo, preto e variacoes, com resistencia a compressao de 35MPa, altamente vibro-prensados, pre-moldados UNI-STEIN (16 faces), holandes (retangular</v>
          </cell>
          <cell r="D3554" t="str">
            <v>m2</v>
          </cell>
          <cell r="E3554">
            <v>36.630000000000003</v>
          </cell>
        </row>
        <row r="3555">
          <cell r="A3555" t="str">
            <v>BP017845</v>
          </cell>
          <cell r="B3555" t="str">
            <v>BP10200356/</v>
          </cell>
          <cell r="C3555" t="str">
            <v xml:space="preserve">Revestimento intertravado com pecas (blocos) de concreto com cimento cinza, cor natural, com resistencia a compressao de 35MPa, altamente vibro-prensados, pre-moldados UNI-STEIN (16 faces), holandes (retangular), raquete ou similar, com espessura de 8cm, </v>
          </cell>
          <cell r="D3555" t="str">
            <v>m2</v>
          </cell>
          <cell r="E3555">
            <v>38.94</v>
          </cell>
        </row>
        <row r="3556">
          <cell r="A3556" t="str">
            <v>BP017849</v>
          </cell>
          <cell r="B3556" t="str">
            <v>BP10200359/</v>
          </cell>
          <cell r="C3556" t="str">
            <v>Revestimento intertravado com pecas (blocos) de concreto com cimento cinza, colorido; nas cores vermelho, amarelo, preto e variacoes, com resistencia a compressao de 35MPa, altamente vibro-prensados, pre-moldados UNI-STEIN (16 faces), holandes (retangular</v>
          </cell>
          <cell r="D3556" t="str">
            <v>m2</v>
          </cell>
          <cell r="E3556">
            <v>44.71</v>
          </cell>
        </row>
        <row r="3557">
          <cell r="A3557" t="str">
            <v>BP017846</v>
          </cell>
          <cell r="B3557" t="str">
            <v>BP10200362/</v>
          </cell>
          <cell r="C3557" t="str">
            <v>Revestimento intertravado com pecas (blocos) de concreto com cimento cinza, cor natural, com resistencia a compressao de 35MPa, altamente vibro-prensados, pre-moldados UNI-STEIN (16 faces), holandes (retangular), raquete ou similar, com espessura de 10cm,</v>
          </cell>
          <cell r="D3557" t="str">
            <v>m2</v>
          </cell>
          <cell r="E3557">
            <v>47.86</v>
          </cell>
        </row>
        <row r="3558">
          <cell r="A3558" t="str">
            <v>BP017847</v>
          </cell>
          <cell r="B3558" t="str">
            <v>BP10200365/</v>
          </cell>
          <cell r="C3558" t="str">
            <v>Revestimento intertravado com pecas (blocos) de concreto com cimento cinza, cor natural, com resistencia a compressao de 50MPa, altamente vibro-prensados, pre-moldados UNI-STEIN (16 faces), holandes (retangular), raquete ou similar, com espessura de 10cm,</v>
          </cell>
          <cell r="D3558" t="str">
            <v>m2</v>
          </cell>
          <cell r="E3558">
            <v>64.14</v>
          </cell>
        </row>
        <row r="3559">
          <cell r="A3559" t="str">
            <v>BP017850</v>
          </cell>
          <cell r="B3559" t="str">
            <v>BP10200368/</v>
          </cell>
          <cell r="C3559" t="str">
            <v>Revestimento intertravado com pecas (blocos) de concreto com cimento cinza, colorido; nas cores vermelho, amarelo, preto e variacoes, com resistencia a compressao de 35MPa, altamente vibro-prensados, pre-moldados UNI-STEIN (16 faces), holandes (retangular</v>
          </cell>
          <cell r="D3559" t="str">
            <v>m2</v>
          </cell>
          <cell r="E3559">
            <v>55.74</v>
          </cell>
        </row>
        <row r="3560">
          <cell r="A3560" t="str">
            <v>BP017089</v>
          </cell>
          <cell r="B3560" t="str">
            <v>BP10250050/</v>
          </cell>
          <cell r="C3560" t="str">
            <v>Paralelepipedos.  Fornecimento.</v>
          </cell>
          <cell r="D3560" t="str">
            <v>un</v>
          </cell>
          <cell r="E3560">
            <v>0.45</v>
          </cell>
        </row>
        <row r="3561">
          <cell r="A3561" t="str">
            <v>BP002426</v>
          </cell>
          <cell r="B3561" t="str">
            <v>BP10250100/</v>
          </cell>
          <cell r="C3561" t="str">
            <v>Assentamento de paralelepipedos com reaproveitamento destes, fornecimento de po-de-pedra e rejuntamento com betume e cascalinho.</v>
          </cell>
          <cell r="D3561" t="str">
            <v>m2</v>
          </cell>
          <cell r="E3561">
            <v>18.670000000000002</v>
          </cell>
        </row>
        <row r="3562">
          <cell r="A3562" t="str">
            <v>BP000450</v>
          </cell>
          <cell r="B3562" t="str">
            <v>BP10250103/</v>
          </cell>
          <cell r="C3562" t="str">
            <v>Assentamento de paralelepipedos com reaproveitamento destes e fornecimento de po-de-pedra e rejuntamento com argamassa de cimento e areia no traco 1:3.</v>
          </cell>
          <cell r="D3562" t="str">
            <v>m2</v>
          </cell>
          <cell r="E3562">
            <v>15.51</v>
          </cell>
        </row>
        <row r="3563">
          <cell r="A3563" t="str">
            <v>BP008016</v>
          </cell>
          <cell r="B3563" t="str">
            <v>BP10250150/</v>
          </cell>
          <cell r="C3563" t="str">
            <v>Arrancamento e reassentamento de paralelepipedos com limpeza de betume aderente sobre colchao de po-de-pedra, incluindo fornecimento do po-de-pedra, exclusive rejuntamento e fornecimento dos paralelepipedos.</v>
          </cell>
          <cell r="D3563" t="str">
            <v>m2</v>
          </cell>
          <cell r="E3563">
            <v>15.07</v>
          </cell>
        </row>
        <row r="3564">
          <cell r="A3564" t="str">
            <v>BP002462</v>
          </cell>
          <cell r="B3564" t="str">
            <v>BP10250153/</v>
          </cell>
          <cell r="C3564" t="str">
            <v>Arrancamento e assentamento de paralelepipedos com limpeza do betume aderente sobre colchao de po-de-pedra, inclusive fornecimento de po-de-pedra e rejuntamento com argamassa de cimento e areia no traco 1:3, exclusive fornecimento dos paralelepipedos.</v>
          </cell>
          <cell r="D3564" t="str">
            <v>m2</v>
          </cell>
          <cell r="E3564">
            <v>21.81</v>
          </cell>
        </row>
        <row r="3565">
          <cell r="A3565" t="str">
            <v>BP008017</v>
          </cell>
          <cell r="B3565" t="str">
            <v>BP10250156/</v>
          </cell>
          <cell r="C3565" t="str">
            <v>Assentamento de paralelepipedos com reaproveitamento destes, fornecimento de po-de-pedra, exclusive rejuntamento.</v>
          </cell>
          <cell r="D3565" t="str">
            <v>m2</v>
          </cell>
          <cell r="E3565">
            <v>10.71</v>
          </cell>
        </row>
        <row r="3566">
          <cell r="A3566" t="str">
            <v>BP000449</v>
          </cell>
          <cell r="B3566" t="str">
            <v>BP10250200A</v>
          </cell>
          <cell r="C3566" t="str">
            <v>Reassentamento de paralelepipedos, com reaproveitamento deste, com limpeza de rejunto aderido, sobre colchao de po-de-pedra, areia ou material equivalente, incluindo fornecimento de todos os materiais, inclusive rejuntameno.</v>
          </cell>
          <cell r="D3566" t="str">
            <v>m2</v>
          </cell>
          <cell r="E3566">
            <v>14.68</v>
          </cell>
        </row>
        <row r="3567">
          <cell r="A3567" t="str">
            <v>BP008035</v>
          </cell>
          <cell r="B3567" t="str">
            <v>BP10250250/</v>
          </cell>
          <cell r="C3567" t="str">
            <v>Rejuntamento de pavimentacao de paralelepipedos com betume e cascalinho, exclusive o fornecimento do betume.</v>
          </cell>
          <cell r="D3567" t="str">
            <v>m2</v>
          </cell>
          <cell r="E3567">
            <v>2.85</v>
          </cell>
        </row>
        <row r="3568">
          <cell r="A3568" t="str">
            <v>BP017835</v>
          </cell>
          <cell r="B3568" t="str">
            <v>BP10250253/</v>
          </cell>
          <cell r="C3568" t="str">
            <v>Rejuntamento de revestimento em paralelepipedo, com CAP-40 e Brita 0, inclusive fornecimento de todos os materiais.</v>
          </cell>
          <cell r="D3568" t="str">
            <v>m2</v>
          </cell>
          <cell r="E3568">
            <v>5.78</v>
          </cell>
        </row>
        <row r="3569">
          <cell r="A3569" t="str">
            <v>BP017834</v>
          </cell>
          <cell r="B3569" t="str">
            <v>BP10250300/</v>
          </cell>
          <cell r="C3569" t="str">
            <v>Revestimento em paralelepipedos sobre colchao de po-de-pedra, areia ou material equivalente, inclusive fornecimento de todos os materiais, inclusive rejuntamento.</v>
          </cell>
          <cell r="D3569" t="str">
            <v>m2</v>
          </cell>
          <cell r="E3569">
            <v>36.130000000000003</v>
          </cell>
        </row>
        <row r="3570">
          <cell r="A3570" t="str">
            <v>BP000452</v>
          </cell>
          <cell r="B3570" t="str">
            <v>BP10250303/</v>
          </cell>
          <cell r="C3570" t="str">
            <v>Pavimentacao com paralelepipedos sobre colchao de po-de-pedra e rejuntamento com betume e cascalinho, inclusive fornecimento de todos os materiais.</v>
          </cell>
          <cell r="D3570" t="str">
            <v>m2</v>
          </cell>
          <cell r="E3570">
            <v>35.43</v>
          </cell>
        </row>
        <row r="3571">
          <cell r="A3571" t="str">
            <v>CI009227</v>
          </cell>
          <cell r="B3571" t="str">
            <v>CI05500100/</v>
          </cell>
          <cell r="C3571" t="str">
            <v>Cumeeira normal, para telhas onduladas, tipo Onduline ou similar, de (0,50x0,90)m, presas por pregos galvanizados.  Fornecimento e colocacao.</v>
          </cell>
          <cell r="D3571" t="str">
            <v>m</v>
          </cell>
          <cell r="E3571">
            <v>21.86</v>
          </cell>
        </row>
        <row r="3572">
          <cell r="A3572" t="str">
            <v>CI009477</v>
          </cell>
          <cell r="B3572" t="str">
            <v>CI05550050A</v>
          </cell>
          <cell r="C3572" t="str">
            <v>Chapa de policarbonato para caixilho com painel fixo, espessura de 10mm.  Fornecimento e colocacao.</v>
          </cell>
          <cell r="D3572" t="str">
            <v>m2</v>
          </cell>
          <cell r="E3572">
            <v>71.98</v>
          </cell>
        </row>
        <row r="3573">
          <cell r="A3573" t="str">
            <v>CI017171</v>
          </cell>
          <cell r="B3573" t="str">
            <v>CI05550100/</v>
          </cell>
          <cell r="C3573" t="str">
            <v>Cobertura em chapa de policarbonato alveolar, na cor cristal, com 10mm de espessura, incluindo madeiramento em pecas de Macaranduba e pilares em tubo de aco galvanizado.  Fornecimento e colocacao.</v>
          </cell>
          <cell r="D3573" t="str">
            <v>m2</v>
          </cell>
          <cell r="E3573">
            <v>173.05</v>
          </cell>
        </row>
        <row r="3574">
          <cell r="A3574" t="str">
            <v>CI008809</v>
          </cell>
          <cell r="B3574" t="str">
            <v>CI05550150A</v>
          </cell>
          <cell r="C3574" t="str">
            <v>Cobertura em chapas de acrilicos translucidos de 6mm de espessura, exclusive estrutura de fixacao.  Fornecimento e colocacao.</v>
          </cell>
          <cell r="D3574" t="str">
            <v>m2</v>
          </cell>
          <cell r="E3574">
            <v>146.47</v>
          </cell>
        </row>
        <row r="3575">
          <cell r="A3575" t="str">
            <v>CI006022</v>
          </cell>
          <cell r="B3575" t="str">
            <v>CI05550200/</v>
          </cell>
          <cell r="C3575" t="str">
            <v>Cobertura em plastico Night and Day ou similar, liso, translucido, branco, largura de 1,45m.  Fornecimento e colocacao.</v>
          </cell>
          <cell r="D3575" t="str">
            <v>m2</v>
          </cell>
          <cell r="E3575">
            <v>15.04</v>
          </cell>
        </row>
        <row r="3576">
          <cell r="A3576" t="str">
            <v>CI009478</v>
          </cell>
          <cell r="B3576" t="str">
            <v>CI05550250/</v>
          </cell>
          <cell r="C3576" t="str">
            <v>Estrutura em aluminio em claraboia para chapa de policarbonato.  Fornecimento e colocacao.</v>
          </cell>
          <cell r="D3576" t="str">
            <v>m2</v>
          </cell>
          <cell r="E3576">
            <v>149.81</v>
          </cell>
        </row>
        <row r="3577">
          <cell r="A3577" t="str">
            <v>CI001083</v>
          </cell>
          <cell r="B3577" t="str">
            <v>CI05600050/</v>
          </cell>
          <cell r="C3577" t="str">
            <v>Calha de beiral, semicircular de PVC rigido, exclusive condutores (vide item CI001084).  Fornecimento e colocacao.</v>
          </cell>
          <cell r="D3577" t="str">
            <v>m</v>
          </cell>
          <cell r="E3577">
            <v>59.58</v>
          </cell>
        </row>
        <row r="3578">
          <cell r="A3578" t="str">
            <v>CI001084</v>
          </cell>
          <cell r="B3578" t="str">
            <v>CI05600100/</v>
          </cell>
          <cell r="C3578" t="str">
            <v>Condutor para calha de beiral de PVC rigido, inclusive conexoes.  Fornecimento e colocacao.</v>
          </cell>
          <cell r="D3578" t="str">
            <v>m</v>
          </cell>
          <cell r="E3578">
            <v>21.38</v>
          </cell>
        </row>
        <row r="3579">
          <cell r="A3579" t="str">
            <v>CI001088</v>
          </cell>
          <cell r="B3579" t="str">
            <v>CI05650050A</v>
          </cell>
          <cell r="C3579" t="str">
            <v>Calha de cobre, semicircular, com 25cm de desenvolvimento.  Fornecimento e colocacao.</v>
          </cell>
          <cell r="D3579" t="str">
            <v>m</v>
          </cell>
          <cell r="E3579">
            <v>40.53</v>
          </cell>
        </row>
        <row r="3580">
          <cell r="A3580" t="str">
            <v>CI007452</v>
          </cell>
          <cell r="B3580" t="str">
            <v>CI05700050/</v>
          </cell>
          <cell r="C3580" t="str">
            <v>Calha metalica para aguas pluviais com pintura eletrostatica na cor azul, com largura de 0,25m e altura de 0,20m.  Fornecimento e assentamento.</v>
          </cell>
          <cell r="D3580" t="str">
            <v>m</v>
          </cell>
          <cell r="E3580">
            <v>110.38</v>
          </cell>
        </row>
        <row r="3581">
          <cell r="A3581" t="str">
            <v>CI006174</v>
          </cell>
          <cell r="B3581" t="str">
            <v>CI05750050/</v>
          </cell>
          <cell r="C3581" t="str">
            <v>Cabine para quiosque em Fiber-Glass ou similar, medindo (2,80x2,16x2,32)m, fabricacao Difibra ou similar.  Fornecimento e colocacao.</v>
          </cell>
          <cell r="D3581" t="str">
            <v>un</v>
          </cell>
          <cell r="E3581">
            <v>9496.7800000000007</v>
          </cell>
        </row>
        <row r="3582">
          <cell r="A3582" t="str">
            <v>CI006188</v>
          </cell>
          <cell r="B3582" t="str">
            <v>CI05750100/</v>
          </cell>
          <cell r="C3582" t="str">
            <v>Cobertura em telhas onduladas translucidas de Fiber-Glass ou similar, exclusive madeiramento.  Fornecimento e colocacao.</v>
          </cell>
          <cell r="D3582" t="str">
            <v>m2</v>
          </cell>
          <cell r="E3582">
            <v>28.42</v>
          </cell>
        </row>
        <row r="3583">
          <cell r="A3583" t="str">
            <v>CI001087</v>
          </cell>
          <cell r="B3583" t="str">
            <v>CI05750150/</v>
          </cell>
          <cell r="C3583" t="str">
            <v>Guarita em Fiber-Glass ou similar, medidas (1x1x2,20)m, modelo Kini, fabricacao Glaspac ou similar.  Fornecimento e colocacao.</v>
          </cell>
          <cell r="D3583" t="str">
            <v>un</v>
          </cell>
          <cell r="E3583">
            <v>1590.95</v>
          </cell>
        </row>
        <row r="3584">
          <cell r="A3584" t="str">
            <v>CI001086</v>
          </cell>
          <cell r="B3584" t="str">
            <v>CI05750153/</v>
          </cell>
          <cell r="C3584" t="str">
            <v>Guarita em Fiber-Glass ou similar, medidas (1,20x1,20x2,30)m, modelo Kini, fabricacao Glaspac ou similar.  Fornecimento e colocacao.</v>
          </cell>
          <cell r="D3584" t="str">
            <v>un</v>
          </cell>
          <cell r="E3584">
            <v>1906.3</v>
          </cell>
        </row>
        <row r="3585">
          <cell r="A3585" t="str">
            <v>CI008640</v>
          </cell>
          <cell r="B3585" t="str">
            <v>CI05990050/</v>
          </cell>
          <cell r="C3585" t="str">
            <v>Quiosque tipo Carrossel-Decagonal, com cobertura de Sape natural, com espacamento de 50cm, diametro maior de 8m incluindo os beirais de 50cm, estrutura em Eucalipto rolico tratado em auto-clave, inclusive manta impermeabilizante.  Fornecimento e colocacao</v>
          </cell>
          <cell r="D3585" t="str">
            <v>m2</v>
          </cell>
          <cell r="E3585">
            <v>123.68</v>
          </cell>
        </row>
        <row r="3586">
          <cell r="A3586" t="str">
            <v>CI008862</v>
          </cell>
          <cell r="B3586" t="str">
            <v>CI10050050/</v>
          </cell>
          <cell r="C3586" t="str">
            <v>Argila expandida com granulometria fina de 2215.  Fornecimento, inclusive transporte.</v>
          </cell>
          <cell r="D3586" t="str">
            <v>m3</v>
          </cell>
          <cell r="E3586">
            <v>140.96</v>
          </cell>
        </row>
        <row r="3587">
          <cell r="A3587" t="str">
            <v>CI008863</v>
          </cell>
          <cell r="B3587" t="str">
            <v>CI10050053/</v>
          </cell>
          <cell r="C3587" t="str">
            <v>Argila expandida com granulometria grossa de 3222.  Fornecimento, inclusive transporte.</v>
          </cell>
          <cell r="D3587" t="str">
            <v>m3</v>
          </cell>
          <cell r="E3587">
            <v>140.96</v>
          </cell>
        </row>
        <row r="3588">
          <cell r="A3588" t="str">
            <v>CI008452</v>
          </cell>
          <cell r="B3588" t="str">
            <v>CI10050100A</v>
          </cell>
          <cell r="C3588" t="str">
            <v>Chapa de ferro galvanizada no 11, de 3mm (1/8").  Fornecimento e colocacao.</v>
          </cell>
          <cell r="D3588" t="str">
            <v>m2</v>
          </cell>
          <cell r="E3588">
            <v>130.46</v>
          </cell>
        </row>
        <row r="3589">
          <cell r="A3589" t="str">
            <v>CI006741</v>
          </cell>
          <cell r="B3589" t="str">
            <v>CI10050121A</v>
          </cell>
          <cell r="C3589" t="str">
            <v>Chapa de ferro galvanizado no 18.  Fornecimento e colocacao.</v>
          </cell>
          <cell r="D3589" t="str">
            <v>m2</v>
          </cell>
          <cell r="E3589">
            <v>60.54</v>
          </cell>
        </row>
        <row r="3590">
          <cell r="A3590" t="str">
            <v>CI017298</v>
          </cell>
          <cell r="B3590" t="str">
            <v>CI10050150/</v>
          </cell>
          <cell r="C3590" t="str">
            <v>Lamina isolante refletiva Duralfoil Multi ou similar, composta por Foil de Aluminio em somente uma face, unida a alma de Papel Kraft de alta densidade com adesivos especiais e uma malha protetora que atua como reforco, possui uma resina externa.</v>
          </cell>
          <cell r="D3590" t="str">
            <v>m2</v>
          </cell>
          <cell r="E3590">
            <v>9.2100000000000009</v>
          </cell>
        </row>
        <row r="3591">
          <cell r="A3591" t="str">
            <v>CI017299</v>
          </cell>
          <cell r="B3591" t="str">
            <v>CI10050153/</v>
          </cell>
          <cell r="C3591" t="str">
            <v>Lamina isolante refletiva Duralfoil Multi/2 ou similar, composta por Foil de Aluminio em ambas as faces, unidas a alma de papel kraft de alta densidade com adesivos especiais e uma malha protetora que atua como reforco, possui uma resina externa.</v>
          </cell>
          <cell r="D3591" t="str">
            <v>m2</v>
          </cell>
          <cell r="E3591">
            <v>10.26</v>
          </cell>
        </row>
        <row r="3592">
          <cell r="A3592" t="str">
            <v>CI017300</v>
          </cell>
          <cell r="B3592" t="str">
            <v>CI10050200/</v>
          </cell>
          <cell r="C3592" t="str">
            <v>Lamina isolante refletiva Duralfoil Residencial branco ou similar, composta por Foil de Aluminio em somente uma face, unida a alma de papel kraft de alta densidade com adesivos especiais e uma malha protetora que atua como reforco, possui uma resina exter</v>
          </cell>
          <cell r="D3592" t="str">
            <v>m2</v>
          </cell>
          <cell r="E3592">
            <v>11.93</v>
          </cell>
        </row>
        <row r="3593">
          <cell r="A3593" t="str">
            <v>CI017606</v>
          </cell>
          <cell r="B3593" t="str">
            <v>CI10050250/</v>
          </cell>
          <cell r="C3593" t="str">
            <v>Subcobertura em fibras continuas de polietileno de alta densidade, permeavel ao vapor e com resistencia a passagem de agua, Tyvec ou similar.  Fornecimento e instalacao, inclusive madeiramento para contra-caibros em madeira de lei serrada de (1,50x4,00)cm</v>
          </cell>
          <cell r="D3593" t="str">
            <v>m2</v>
          </cell>
          <cell r="E3593">
            <v>19.04</v>
          </cell>
        </row>
        <row r="3594">
          <cell r="A3594" t="str">
            <v>CI006728</v>
          </cell>
          <cell r="B3594" t="str">
            <v>CI10050300A</v>
          </cell>
          <cell r="C3594" t="str">
            <v>Tela Sombrit ou similar, com 80% de protecao.  Fornecimento e colocacao.</v>
          </cell>
          <cell r="D3594" t="str">
            <v>m2</v>
          </cell>
          <cell r="E3594">
            <v>9.2799999999999994</v>
          </cell>
        </row>
        <row r="3595">
          <cell r="A3595" t="str">
            <v>CI007415</v>
          </cell>
          <cell r="B3595" t="str">
            <v>CI15050050/</v>
          </cell>
          <cell r="C3595" t="str">
            <v>Aplicacao de 2 demaos de impermeabilizante por cristalizacao da Texas, Denver, Reax, Viapol ou similar.</v>
          </cell>
          <cell r="D3595" t="str">
            <v>m2</v>
          </cell>
          <cell r="E3595">
            <v>16.670000000000002</v>
          </cell>
        </row>
        <row r="3596">
          <cell r="A3596" t="str">
            <v>CI007413</v>
          </cell>
          <cell r="B3596" t="str">
            <v>CI15050100/</v>
          </cell>
          <cell r="C3596" t="str">
            <v>Argamassa de protecao mecanica com espessura de 2cm, no traco 1:3, com colacao de tela.</v>
          </cell>
          <cell r="D3596" t="str">
            <v>m2</v>
          </cell>
          <cell r="E3596">
            <v>12.16</v>
          </cell>
        </row>
        <row r="3597">
          <cell r="A3597" t="str">
            <v>CI001091</v>
          </cell>
          <cell r="B3597" t="str">
            <v>CI15050150/</v>
          </cell>
          <cell r="C3597" t="str">
            <v>Impermeabilizacao de terracos, jardineiras e coberturas isoladas com 3 camadas de asfalto oxidado entremeadas por 3 camadas de feltro asfaltico.</v>
          </cell>
          <cell r="D3597" t="str">
            <v>m2</v>
          </cell>
          <cell r="E3597">
            <v>40.76</v>
          </cell>
        </row>
        <row r="3598">
          <cell r="A3598" t="str">
            <v>CI001095</v>
          </cell>
          <cell r="B3598" t="str">
            <v>CI15050200A</v>
          </cell>
          <cell r="C3598" t="str">
            <v>Impermeabilizacao de terraco a base de membrana de polietileno, de 3mm de espessura, revestimento catalitico do tipo Morter-Plas ou similar, com terminacao em argamassa de cimento e areia no traco 1:6 e com 1,5cm de espessura, inclusive nivelamento da laj</v>
          </cell>
          <cell r="D3598" t="str">
            <v>m2</v>
          </cell>
          <cell r="E3598">
            <v>40.11</v>
          </cell>
        </row>
        <row r="3599">
          <cell r="A3599" t="str">
            <v>CI002491</v>
          </cell>
          <cell r="B3599" t="str">
            <v>CI15050250/</v>
          </cell>
          <cell r="C3599" t="str">
            <v>Impermeabilizacao de terraco com membrana flexivel tipo Torodim ou similar 4p.p., com terminacao em argamassa de cimento e areia no traco 1:5 com 1,5cm de espessura e regularizacoes da laje com argamassa de cimento e areia no traco 1:3 com espessura media</v>
          </cell>
          <cell r="D3599" t="str">
            <v>m2</v>
          </cell>
          <cell r="E3599">
            <v>62.64</v>
          </cell>
        </row>
        <row r="3600">
          <cell r="A3600" t="str">
            <v>CI006667</v>
          </cell>
          <cell r="B3600" t="str">
            <v>CI15050300/</v>
          </cell>
          <cell r="C3600" t="str">
            <v>Impermeabilzacao e isolamento termico de terracos, lajes, calhas e telhados com membrana a base de asfalto plastico puro, sem cargas de minerais, com prova de densidade, alma central de polietileno de alta densidade biorientado e aluminio superior gofrado</v>
          </cell>
          <cell r="D3600" t="str">
            <v>m2</v>
          </cell>
          <cell r="E3600">
            <v>37.74</v>
          </cell>
        </row>
        <row r="3601">
          <cell r="A3601" t="str">
            <v>CI006671</v>
          </cell>
          <cell r="B3601" t="str">
            <v>CI15050350/</v>
          </cell>
          <cell r="C3601" t="str">
            <v>Impermeabilizacao de terraco e lajes com membrana a base de asfalto puro, sem cargas minerais com prova de densidade, alma central de polietileno de alta densidade biorientado, transitable, com protecao mecanica primaria de geotextil, com tecido de polies</v>
          </cell>
          <cell r="D3601" t="str">
            <v>m2</v>
          </cell>
          <cell r="E3601">
            <v>38.71</v>
          </cell>
        </row>
        <row r="3602">
          <cell r="A3602" t="str">
            <v>CI001096</v>
          </cell>
          <cell r="B3602" t="str">
            <v>CI15050400/</v>
          </cell>
          <cell r="C3602" t="str">
            <v>Impermeabilizacao de reservatorio de agua elevado ou subterraneo de sistema rigido (nao sujeito a fissuracao) constando de limpeza da superficie, chapisco de cimento e areia lavada 1:2 preparado com solucao Sika 1, ou similar, e agua, 1:15, revestimento c</v>
          </cell>
          <cell r="D3602" t="str">
            <v>m2</v>
          </cell>
          <cell r="E3602">
            <v>21.41</v>
          </cell>
        </row>
        <row r="3603">
          <cell r="A3603" t="str">
            <v>CI002487</v>
          </cell>
          <cell r="B3603" t="str">
            <v>CI15050450A</v>
          </cell>
          <cell r="C3603" t="str">
            <v>Impermeabilizacao de caixa d'agua elevada com 2Kg de Denverlit ou similar, 0,15Kg de Denverfix ou similar, 1,50Kg de Denver LP 54 e 1,10m2 de tela de poliester, inclusive protecao mecanica.</v>
          </cell>
          <cell r="D3603" t="str">
            <v>m2</v>
          </cell>
          <cell r="E3603">
            <v>33.49</v>
          </cell>
        </row>
        <row r="3604">
          <cell r="A3604" t="str">
            <v>CI002486</v>
          </cell>
          <cell r="B3604" t="str">
            <v>CI15050453/</v>
          </cell>
          <cell r="C3604" t="str">
            <v>Impermeabilizacao de caixa d'agua subterranea com 4Kg de Denverlit ou similar, 0,35Kg de Denverfix ou similar, inclusive protecao mecanica.</v>
          </cell>
          <cell r="D3604" t="str">
            <v>m2</v>
          </cell>
          <cell r="E3604">
            <v>25.54</v>
          </cell>
        </row>
        <row r="3605">
          <cell r="A3605" t="str">
            <v>CI001094</v>
          </cell>
          <cell r="B3605" t="str">
            <v>CI15050500A</v>
          </cell>
          <cell r="C3605" t="str">
            <v>Impermeabilizacao de lajes com Hey'di Cryl ou similar, aplicado em 8 demaos e 1 tela de poliester, sobre 2 demaos de K11-SR misturado ao KZ usados como base diretamente sobre a laje, apos limpeza e regularizacao, exclusive protecao mecanica e termica.</v>
          </cell>
          <cell r="D3605" t="str">
            <v>m2</v>
          </cell>
          <cell r="E3605">
            <v>21.67</v>
          </cell>
        </row>
        <row r="3606">
          <cell r="A3606" t="str">
            <v>CI002484</v>
          </cell>
          <cell r="B3606" t="str">
            <v>CI15050550/</v>
          </cell>
          <cell r="C3606" t="str">
            <v>Impermeabilizacao de laje com 0,45Kg de Denver Primer ou similar, 3,50Kg de Denverpren ou similar e 1,10m2 de poliester.  Fornecimento e aplicacao, exclusive protecao mecanica.</v>
          </cell>
          <cell r="D3606" t="str">
            <v>m2</v>
          </cell>
          <cell r="E3606">
            <v>28.49</v>
          </cell>
        </row>
        <row r="3607">
          <cell r="A3607" t="str">
            <v>CI002485</v>
          </cell>
          <cell r="B3607" t="str">
            <v>CI15050600/</v>
          </cell>
          <cell r="C3607" t="str">
            <v>Impermeabilizacao de laje de terraco com 0,45Kg de Denver Primer ou similar, 5Kg de Denverpren ou similar e 1,10m2 de poliester.  Fornecimento e aplicacao, exclusive protecao mecanica e termica.</v>
          </cell>
          <cell r="D3607" t="str">
            <v>m2</v>
          </cell>
          <cell r="E3607">
            <v>39.619999999999997</v>
          </cell>
        </row>
        <row r="3608">
          <cell r="A3608" t="str">
            <v>CI017204</v>
          </cell>
          <cell r="B3608" t="str">
            <v>CI15050650/</v>
          </cell>
          <cell r="C3608" t="str">
            <v>Impermeabilizacao de lajes sem protecao mecanica a base de resinas elastomericas de poliuretano, bicomponente, aplicado e curado a frio, IMP-C (2,2 Kg/m2) da Imperbras ou similar, estruturado com uma camada de bidim (75 g/cm2).</v>
          </cell>
          <cell r="D3608" t="str">
            <v>m2</v>
          </cell>
          <cell r="E3608">
            <v>49.99</v>
          </cell>
        </row>
        <row r="3609">
          <cell r="A3609" t="str">
            <v>CI006666</v>
          </cell>
          <cell r="B3609" t="str">
            <v>CI15050700/</v>
          </cell>
          <cell r="C3609" t="str">
            <v>Impermeabilzacao e isolamento termico de telhado (metalico, barro, fibrocimento, etc.) com membrana a base de asfalto plastico puro, sem cargas de minerais, com prova de densidade, alma central de polietileno de alta densidade biorientado e aluminio super</v>
          </cell>
          <cell r="D3609" t="str">
            <v>m2</v>
          </cell>
          <cell r="E3609">
            <v>36.43</v>
          </cell>
        </row>
        <row r="3610">
          <cell r="A3610" t="str">
            <v>CI007412</v>
          </cell>
          <cell r="B3610" t="str">
            <v>CI15050750/</v>
          </cell>
          <cell r="C3610" t="str">
            <v>Impermeabilizacao com manta asfaltica de 3mm de espessura a base de asfalto modificado com elastomeros, estruturada com nao tecido de filamentos continuos de poliester, previamente estabilizados.  A manta devera atender a norma da ABTN 9952, classe 2, ade</v>
          </cell>
          <cell r="D3610" t="str">
            <v>m2</v>
          </cell>
          <cell r="E3610">
            <v>28.75</v>
          </cell>
        </row>
        <row r="3611">
          <cell r="A3611" t="str">
            <v>CI001092</v>
          </cell>
          <cell r="B3611" t="str">
            <v>CI15050800/</v>
          </cell>
          <cell r="C3611" t="str">
            <v>Pintura asfaltica com Igol 2 (200g/m2), preco por demao,  para superficies lisas, de pequenas dimensoes, marquizes, banheiros, etc.</v>
          </cell>
          <cell r="D3611" t="str">
            <v>m2</v>
          </cell>
          <cell r="E3611">
            <v>2.89</v>
          </cell>
        </row>
        <row r="3612">
          <cell r="A3612" t="str">
            <v>CI002490</v>
          </cell>
          <cell r="B3612" t="str">
            <v>CI15050850/</v>
          </cell>
          <cell r="C3612" t="str">
            <v>Plaqueamento in situ para cobertura de impermeabilizacao com placas 60x60x2,5cm fundidas e revestidas com argamassa de cimento e areia no traco 1:3 juntas espacadas de 2,5cm tomadas com mastique de hibroasfalto, cimento e areia no traco 1:3.</v>
          </cell>
          <cell r="D3612" t="str">
            <v>m2</v>
          </cell>
          <cell r="E3612">
            <v>53.14</v>
          </cell>
        </row>
        <row r="3613">
          <cell r="A3613" t="str">
            <v>CI017203</v>
          </cell>
          <cell r="B3613" t="str">
            <v>CI15050900/</v>
          </cell>
          <cell r="C3613" t="str">
            <v>Revestimento formulado a partir de resinas de poliuretano protetivo sobre impermeabilizacao elastomerica, acabamento semi-brilho, resistente a abrasao, Top-Coat da Imperbras ou similar.</v>
          </cell>
          <cell r="D3613" t="str">
            <v>m2</v>
          </cell>
          <cell r="E3613">
            <v>11.29</v>
          </cell>
        </row>
        <row r="3614">
          <cell r="A3614" t="str">
            <v>CI007417</v>
          </cell>
          <cell r="B3614" t="str">
            <v>CI15050950/</v>
          </cell>
          <cell r="C3614" t="str">
            <v>Selante de silicone de cura neutra, a prova d'agua, com comportamento de borracha numa variacao de temperatura de 0o a 100o C do tipo Silastic 790 da Dow Corning ou similar.  Com preenchimento de (1,5x1,5)cm na intersecao da manta com o teto da caixa d'ag</v>
          </cell>
          <cell r="D3614" t="str">
            <v>m</v>
          </cell>
          <cell r="E3614">
            <v>8.27</v>
          </cell>
        </row>
        <row r="3615">
          <cell r="A3615" t="str">
            <v>CI002476</v>
          </cell>
          <cell r="B3615" t="str">
            <v>CI20050050A</v>
          </cell>
          <cell r="C3615" t="str">
            <v>Retirada e recolocacao de telhas do tipo colonial, inclusive cumeeira excluindo o fornecimento do material novo.  Medida pela area coberta em projecao.</v>
          </cell>
          <cell r="D3615" t="str">
            <v>m2</v>
          </cell>
          <cell r="E3615">
            <v>19.920000000000002</v>
          </cell>
        </row>
        <row r="3616">
          <cell r="A3616" t="str">
            <v>CI001089</v>
          </cell>
          <cell r="B3616" t="str">
            <v>CI20050100/</v>
          </cell>
          <cell r="C3616" t="str">
            <v>Retirada e recolocacao de telhas francesas, inclusive cumeeira excluindo o fornecimento do material novo.  Medida pela area coberta em projecao.</v>
          </cell>
          <cell r="D3616" t="str">
            <v>m2</v>
          </cell>
          <cell r="E3616">
            <v>16.02</v>
          </cell>
        </row>
        <row r="3617">
          <cell r="A3617" t="str">
            <v>CI001090</v>
          </cell>
          <cell r="B3617" t="str">
            <v>CI20050150/</v>
          </cell>
          <cell r="C3617" t="str">
            <v>Retirada e recolocacao de telhas em fibro-cimento, ondulado, tipo convencional, inclusive cumeeira, medida pela area coberta em projecao.</v>
          </cell>
          <cell r="D3617" t="str">
            <v>m2</v>
          </cell>
          <cell r="E3617">
            <v>5.81</v>
          </cell>
        </row>
        <row r="3618">
          <cell r="A3618" t="str">
            <v>CI002479</v>
          </cell>
          <cell r="B3618" t="str">
            <v>CI20050200/</v>
          </cell>
          <cell r="C3618" t="str">
            <v>Retirada e recolocacao de telha em fibro-cimento do tipo Max-calha ou calha 43 ou 49 ou similar, inclusive cumeeira, medida pela area coberta em projecao.</v>
          </cell>
          <cell r="D3618" t="str">
            <v>m2</v>
          </cell>
          <cell r="E3618">
            <v>5.26</v>
          </cell>
        </row>
        <row r="3619">
          <cell r="A3619" t="str">
            <v>CI002478</v>
          </cell>
          <cell r="B3619" t="str">
            <v>CI20050250/</v>
          </cell>
          <cell r="C3619" t="str">
            <v>Retirada e recolocacao de telha em fibro-cimento do tipo canalete 90 ou similar, inclusive cumeeira, medida pela area coberta em projecao.</v>
          </cell>
          <cell r="D3619" t="str">
            <v>m2</v>
          </cell>
          <cell r="E3619">
            <v>6.82</v>
          </cell>
        </row>
        <row r="3620">
          <cell r="A3620" t="str">
            <v>CO000042</v>
          </cell>
          <cell r="B3620" t="str">
            <v>CO05050050/</v>
          </cell>
          <cell r="C3620" t="str">
            <v>Andaime de madeira, para altura ate 7m, compreendendo montagem e desmontagem, ja considerando o reaproveitamento 3 vezes da madeira.</v>
          </cell>
          <cell r="D3620" t="str">
            <v>m3</v>
          </cell>
          <cell r="E3620">
            <v>11.33</v>
          </cell>
        </row>
        <row r="3621">
          <cell r="A3621" t="str">
            <v>CO000043</v>
          </cell>
          <cell r="B3621" t="str">
            <v>CO05050100/</v>
          </cell>
          <cell r="C3621" t="str">
            <v>Andaime de madeira, para altura entre 7m e 14m, compreendendo montagem e desmontagem, ja considerando o reaproveitamento 3 vezes da madeira.</v>
          </cell>
          <cell r="D3621" t="str">
            <v>m3</v>
          </cell>
          <cell r="E3621">
            <v>16.170000000000002</v>
          </cell>
        </row>
        <row r="3622">
          <cell r="A3622" t="str">
            <v>CO000044</v>
          </cell>
          <cell r="B3622" t="str">
            <v>CO05050150/</v>
          </cell>
          <cell r="C3622" t="str">
            <v>Andaime tabuado sobre cavaletes para pe direito ate 4m, ja considerando o reaproveitamento 20 vezes da madeira.  Inclusive movimentacao.</v>
          </cell>
          <cell r="D3622" t="str">
            <v>m2</v>
          </cell>
          <cell r="E3622">
            <v>3.48</v>
          </cell>
        </row>
        <row r="3623">
          <cell r="A3623" t="str">
            <v>CO000046</v>
          </cell>
          <cell r="B3623" t="str">
            <v>CO05050200/</v>
          </cell>
          <cell r="C3623" t="str">
            <v>Andaime de tabuado sobre cavaletes (inclusive estes), em Pinho de 1a ou similar, com aproveitamento da madeira 20 vezes, inclusive movimentacao para pe direito de 4m.</v>
          </cell>
          <cell r="D3623" t="str">
            <v>m2</v>
          </cell>
          <cell r="E3623">
            <v>4.51</v>
          </cell>
        </row>
        <row r="3624">
          <cell r="A3624" t="str">
            <v>CO017719</v>
          </cell>
          <cell r="B3624" t="str">
            <v>CO05050250/</v>
          </cell>
          <cell r="C3624" t="str">
            <v>Andaime suspenso de madeira pendente da estrutura por cabos de aco de 3/8", utilizacao das tabuas 3 vezes, toras e cabos 6 vezes, montagem e desmontagem 1 vez, inclusive plataforma de Pinho ou similar, e perfuracao de laje de concreto, montagem e desmonta</v>
          </cell>
          <cell r="D3624" t="str">
            <v>m2</v>
          </cell>
          <cell r="E3624">
            <v>19.41</v>
          </cell>
        </row>
        <row r="3625">
          <cell r="A3625" t="str">
            <v>CO000054</v>
          </cell>
          <cell r="B3625" t="str">
            <v>CO05050300/</v>
          </cell>
          <cell r="C3625" t="str">
            <v>Escada de madeira executada sobre terreno inclinado, com 80cm de largura minima, com reaproveitamento da madeira uma vez, compreendo montagem e desmontagem.</v>
          </cell>
          <cell r="D3625" t="str">
            <v>m</v>
          </cell>
          <cell r="E3625">
            <v>26.08</v>
          </cell>
        </row>
        <row r="3626">
          <cell r="A3626" t="str">
            <v>CO000048</v>
          </cell>
          <cell r="B3626" t="str">
            <v>CO05050350/</v>
          </cell>
          <cell r="C3626" t="str">
            <v>Plano inclinado para transporte de materiais diversos encosta acima, com largura de 1,50m e cacamba 1m3, incluindo todos os materiais para sua instalacao, exclusive aluguel de guincho.</v>
          </cell>
          <cell r="D3626" t="str">
            <v>m</v>
          </cell>
          <cell r="E3626">
            <v>469.89</v>
          </cell>
        </row>
        <row r="3627">
          <cell r="A3627" t="str">
            <v>CO000047</v>
          </cell>
          <cell r="B3627" t="str">
            <v>CO05050400/</v>
          </cell>
          <cell r="C3627" t="str">
            <v>Plataforma de madeira apoiada sobre suporte, compreendendo montagem e desmontagem, ja considerando o reaproveitamento 20 vezes da madeira.</v>
          </cell>
          <cell r="D3627" t="str">
            <v>m2</v>
          </cell>
          <cell r="E3627">
            <v>5.9</v>
          </cell>
        </row>
        <row r="3628">
          <cell r="A3628" t="str">
            <v>CO000050</v>
          </cell>
          <cell r="B3628" t="str">
            <v>CO05050450/</v>
          </cell>
          <cell r="C3628" t="str">
            <v>Plataforma de protecao a transeuntes, de Pinho de 1a ou similar, em pecas de 3"x6" e 1"x12", com 2m de largura, com aproveitamento da madeira 2 vezes, incluindo a desmontagem e retirada da madeira, de acordo paragrafo 3o artigo 113 do Regulamento de Const</v>
          </cell>
          <cell r="D3628" t="str">
            <v>m</v>
          </cell>
          <cell r="E3628">
            <v>103.39</v>
          </cell>
        </row>
        <row r="3629">
          <cell r="A3629" t="str">
            <v>CO000053</v>
          </cell>
          <cell r="B3629" t="str">
            <v>CO05050500/</v>
          </cell>
          <cell r="C3629" t="str">
            <v>Plataforma ou passarela de Pinho de 1a ou similar, 1"x12", considerando-se o aproveitamento da madeira 10 vezes, exclusive andaime ou outro suporte e movimentacao (vide item CO000065).</v>
          </cell>
          <cell r="D3629" t="str">
            <v>m2</v>
          </cell>
          <cell r="E3629">
            <v>2.12</v>
          </cell>
        </row>
        <row r="3630">
          <cell r="A3630" t="str">
            <v>CO000052</v>
          </cell>
          <cell r="B3630" t="str">
            <v>CO05050550/</v>
          </cell>
          <cell r="C3630" t="str">
            <v>Plataforma ou passarela de Pinho de 1a ou similar, 1"x12", considerando-se o aproveitamento da madeira 20 vezes, exclusive andaime e movimentacao (vide item CO000065).</v>
          </cell>
          <cell r="D3630" t="str">
            <v>m2</v>
          </cell>
          <cell r="E3630">
            <v>1.06</v>
          </cell>
        </row>
        <row r="3631">
          <cell r="A3631" t="str">
            <v>CO000051</v>
          </cell>
          <cell r="B3631" t="str">
            <v>CO05050600/</v>
          </cell>
          <cell r="C3631" t="str">
            <v>Protecao para fachada com tela metalica fio no 12, malha de (3x3)cm, pregada em madeiramento formado de pecas de Pinho 3"x3" ou similar, colocadas na vertical com distancia de 1m e cintas horizontais de sarrafos de 1"x4", pregadas por grampo de ferro de 1</v>
          </cell>
          <cell r="D3631" t="str">
            <v>m2</v>
          </cell>
          <cell r="E3631">
            <v>46.72</v>
          </cell>
        </row>
        <row r="3632">
          <cell r="A3632" t="str">
            <v>DR009849</v>
          </cell>
          <cell r="B3632" t="str">
            <v>DR05500956/</v>
          </cell>
          <cell r="C3632" t="str">
            <v>Luva simples de PVC rigido - PBA, classe 12, inclusive fornecimento do material para junta (anel de borracha) com diametro nominal de 100mm.  Fornecimento e assentamento.</v>
          </cell>
          <cell r="D3632" t="str">
            <v>un</v>
          </cell>
          <cell r="E3632">
            <v>28.74</v>
          </cell>
        </row>
        <row r="3633">
          <cell r="A3633" t="str">
            <v>DR009839</v>
          </cell>
          <cell r="B3633" t="str">
            <v>DR05501000/</v>
          </cell>
          <cell r="C3633" t="str">
            <v>Luva de correr de PVC rigido - PBA, classe 12, inclusive fornecimento do material para junta (anel de borracha) com diametro nominal de 50mm.  Fornecimento e assentamento.</v>
          </cell>
          <cell r="D3633" t="str">
            <v>un</v>
          </cell>
          <cell r="E3633">
            <v>13.4</v>
          </cell>
        </row>
        <row r="3634">
          <cell r="A3634" t="str">
            <v>DR009840</v>
          </cell>
          <cell r="B3634" t="str">
            <v>DR05501003/</v>
          </cell>
          <cell r="C3634" t="str">
            <v>Luva de correr de PVC rigido - PBA, classe 12, inclusive fornecimento do material para junta (anel de borracha) com diametro nominal de 75mm.  Fornecimento e assentamento.</v>
          </cell>
          <cell r="D3634" t="str">
            <v>un</v>
          </cell>
          <cell r="E3634">
            <v>15.71</v>
          </cell>
        </row>
        <row r="3635">
          <cell r="A3635" t="str">
            <v>DR009841</v>
          </cell>
          <cell r="B3635" t="str">
            <v>DR05501006/</v>
          </cell>
          <cell r="C3635" t="str">
            <v>Luva de correr de PVC rigido - PBA, classe 12, inclusive fornecimento do material para junta (anel de borracha) com diametro nominal de 100mm.  Fornecimento e assentamento.</v>
          </cell>
          <cell r="D3635" t="str">
            <v>un</v>
          </cell>
          <cell r="E3635">
            <v>22.75</v>
          </cell>
        </row>
        <row r="3636">
          <cell r="A3636" t="str">
            <v>DR009842</v>
          </cell>
          <cell r="B3636" t="str">
            <v>DR05501050/</v>
          </cell>
          <cell r="C3636" t="str">
            <v>Luva de correr de PVC rigido - DEFoFo, Vinilfler, classe 12, inclusive fornecimento do material para junta elastica (anel de borracha) com diametro nominal de 100mm.  Fornecimento e assentamento.</v>
          </cell>
          <cell r="D3636" t="str">
            <v>un</v>
          </cell>
          <cell r="E3636">
            <v>18.73</v>
          </cell>
        </row>
        <row r="3637">
          <cell r="A3637" t="str">
            <v>DR009843</v>
          </cell>
          <cell r="B3637" t="str">
            <v>DR05501053/</v>
          </cell>
          <cell r="C3637" t="str">
            <v>Luva de correr de PVC rigido - DEFoFo, Vinilfler, classe 12, inclusive fornecimento do material para junta elastica (anel de borracha) com diametro nominal de 150mm.  Fornecimento e assentamento.</v>
          </cell>
          <cell r="D3637" t="str">
            <v>un</v>
          </cell>
          <cell r="E3637">
            <v>36.47</v>
          </cell>
        </row>
        <row r="3638">
          <cell r="A3638" t="str">
            <v>DR009844</v>
          </cell>
          <cell r="B3638" t="str">
            <v>DR05501056/</v>
          </cell>
          <cell r="C3638" t="str">
            <v>Luva de correr de PVC rigido - DEFoFo, Vinilfler, classe 12, inclusive fornecimento do material para junta elastica (anel de borracha) com diametro nominal de 200mm.  Fornecimento e assentamento.</v>
          </cell>
          <cell r="D3638" t="str">
            <v>un</v>
          </cell>
          <cell r="E3638">
            <v>109.87</v>
          </cell>
        </row>
        <row r="3639">
          <cell r="A3639" t="str">
            <v>DR009845</v>
          </cell>
          <cell r="B3639" t="str">
            <v>DR05501059/</v>
          </cell>
          <cell r="C3639" t="str">
            <v>Luva de correr de PVC rigido - DEFoFo, Vinilfler, classe 12, inclusive fornecimento do material para junta elastica (anel de borracha) com diametro nominal de 250mm.  Fornecimento e assentamento.</v>
          </cell>
          <cell r="D3639" t="str">
            <v>un</v>
          </cell>
          <cell r="E3639">
            <v>209.35</v>
          </cell>
        </row>
        <row r="3640">
          <cell r="A3640" t="str">
            <v>DR009846</v>
          </cell>
          <cell r="B3640" t="str">
            <v>DR05501062/</v>
          </cell>
          <cell r="C3640" t="str">
            <v>Luva de correr de PVC rigido - DEFoFo, Vinilfler, classe 12, inclusive fornecimento do material para junta elastica (anel de borracha) com diametro nominal de 300mm.  Fornecimento e assentamento.</v>
          </cell>
          <cell r="D3640" t="str">
            <v>un</v>
          </cell>
          <cell r="E3640">
            <v>365.34</v>
          </cell>
        </row>
        <row r="3641">
          <cell r="A3641" t="str">
            <v>DR009834</v>
          </cell>
          <cell r="B3641" t="str">
            <v>DR05501100/</v>
          </cell>
          <cell r="C3641" t="str">
            <v>Luva de correr de PVC rigido, Vinilfort, classe 12, inclusive fornecimento do material para junta (anel de borracha) com diametro nominal de 100mm.  Fornecimento e assentamento.</v>
          </cell>
          <cell r="D3641" t="str">
            <v>un</v>
          </cell>
          <cell r="E3641">
            <v>14.92</v>
          </cell>
        </row>
        <row r="3642">
          <cell r="A3642" t="str">
            <v>DR009835</v>
          </cell>
          <cell r="B3642" t="str">
            <v>DR05501103/</v>
          </cell>
          <cell r="C3642" t="str">
            <v>Luva de correr de PVC rigido, Vinilfort, classe 12, inclusive fornecimento do material para junta (anel de borracha) com diametro nominal de 150mm.  Fornecimento e assentamento.</v>
          </cell>
          <cell r="D3642" t="str">
            <v>un</v>
          </cell>
          <cell r="E3642">
            <v>24.05</v>
          </cell>
        </row>
        <row r="3643">
          <cell r="A3643" t="str">
            <v>DR009836</v>
          </cell>
          <cell r="B3643" t="str">
            <v>DR05501106/</v>
          </cell>
          <cell r="C3643" t="str">
            <v>Luva de correr de PVC rigido, Vinilfort, classe 12, inclusive fornecimento do material para junta (anel de borracha) com diametro nominal de 200mm.  Fornecimento e assentamento.</v>
          </cell>
          <cell r="D3643" t="str">
            <v>un</v>
          </cell>
          <cell r="E3643">
            <v>34.03</v>
          </cell>
        </row>
        <row r="3644">
          <cell r="A3644" t="str">
            <v>DR009837</v>
          </cell>
          <cell r="B3644" t="str">
            <v>DR05501109/</v>
          </cell>
          <cell r="C3644" t="str">
            <v>Luva de correr de PVC rigido, Vinilfort, classe 12, inclusive fornecimento do material para junta (anel de borracha) com diametro nominal de 250mm.  Fornecimento e assentamento.</v>
          </cell>
          <cell r="D3644" t="str">
            <v>un</v>
          </cell>
          <cell r="E3644">
            <v>50.74</v>
          </cell>
        </row>
        <row r="3645">
          <cell r="A3645" t="str">
            <v>DR009838</v>
          </cell>
          <cell r="B3645" t="str">
            <v>DR05501112/</v>
          </cell>
          <cell r="C3645" t="str">
            <v>Luva de correr de PVC rigido, Vinilfort, classe 12, inclusive fornecimento do material para junta (anel de borracha) com diametro nominal de 300mm.  Fornecimento e assentamento.</v>
          </cell>
          <cell r="D3645" t="str">
            <v>un</v>
          </cell>
          <cell r="E3645">
            <v>111.6</v>
          </cell>
        </row>
        <row r="3646">
          <cell r="A3646" t="str">
            <v>DR004374</v>
          </cell>
          <cell r="B3646" t="str">
            <v>DR05501150/</v>
          </cell>
          <cell r="C3646" t="str">
            <v>Reducao de PVC rigido - PBA com 1 ponta e 1 bolsa, classe 12, inclusive fornecimento do material para junta (anel de borracha, lubrificante) diametro de (75x50)mm.  Fornecimento e assentamento.</v>
          </cell>
          <cell r="D3646" t="str">
            <v>un</v>
          </cell>
          <cell r="E3646">
            <v>9.2799999999999994</v>
          </cell>
        </row>
        <row r="3647">
          <cell r="A3647" t="str">
            <v>DR004375</v>
          </cell>
          <cell r="B3647" t="str">
            <v>DR05501200/</v>
          </cell>
          <cell r="C3647" t="str">
            <v>Reducao de PVC rigido - PBA com 1 ponta e 1 bolsa, classe 12, inclusive fornecimento do material para junta (anel de borracha, lubrificante) diametro de (100x50)mm.  Fornecimento e assentamento.</v>
          </cell>
          <cell r="D3647" t="str">
            <v>un</v>
          </cell>
          <cell r="E3647">
            <v>10.83</v>
          </cell>
        </row>
        <row r="3648">
          <cell r="A3648" t="str">
            <v>DR004376</v>
          </cell>
          <cell r="B3648" t="str">
            <v>DR05501203/</v>
          </cell>
          <cell r="C3648" t="str">
            <v>Reducao de PVC rigido - PBA com 1 ponta e 1 bolsa, classe 12, inclusive fornecimento do material para junta (anel de borracha, lubrificante) diametro de (100x75)mm.  Fornecimento e assentamento.</v>
          </cell>
          <cell r="D3648" t="str">
            <v>un</v>
          </cell>
          <cell r="E3648">
            <v>13.93</v>
          </cell>
        </row>
        <row r="3649">
          <cell r="A3649" t="str">
            <v>DR013181</v>
          </cell>
          <cell r="B3649" t="str">
            <v>DR05501250/</v>
          </cell>
          <cell r="C3649" t="str">
            <v>Reducao de PVC rigido - PBA com 1 ponta e 1 bolsa, classe 12, inclusive fornecimento do material para junta (anel de borracha, lubrificante), diametro de (160x110)mm.  Fornecimento e assentamento.</v>
          </cell>
          <cell r="D3649" t="str">
            <v>un</v>
          </cell>
          <cell r="E3649">
            <v>51.82</v>
          </cell>
        </row>
        <row r="3650">
          <cell r="A3650" t="str">
            <v>DR013182</v>
          </cell>
          <cell r="B3650" t="str">
            <v>DR05501300/</v>
          </cell>
          <cell r="C3650" t="str">
            <v>Reducao de PVC rigido - PBA com 1 ponta e 1 bolsa, classe 12, inclusive fornecimento do material para junta (anel de borracha, lubrificante), diametro de (200x160)mm.  Fornecimento e assentamento.</v>
          </cell>
          <cell r="D3650" t="str">
            <v>un</v>
          </cell>
          <cell r="E3650">
            <v>88.34</v>
          </cell>
        </row>
        <row r="3651">
          <cell r="A3651" t="str">
            <v>DR009822</v>
          </cell>
          <cell r="B3651" t="str">
            <v>DR05501350/</v>
          </cell>
          <cell r="C3651" t="str">
            <v>Reducao excentrica de PVC rigido, Vinilfort, classe 12, com 1 ponta e 1 bolsa, inclusive fornecimento do material para junta (anel de borracha e lubrificante) com diametro de (150x100)mm.  Fornecimento e assentamento.</v>
          </cell>
          <cell r="D3651" t="str">
            <v>un</v>
          </cell>
          <cell r="E3651">
            <v>37.97</v>
          </cell>
        </row>
        <row r="3652">
          <cell r="A3652" t="str">
            <v>DR009831</v>
          </cell>
          <cell r="B3652" t="str">
            <v>DR05501353/</v>
          </cell>
          <cell r="C3652" t="str">
            <v>Reducao excentrica de PVC rigido, Vinilfort, classe 12, com 1 ponta e 1 bolsa, inclusive fornecimento do material para junta (anel de borracha e lubrificante) com diametro de (200x150)mm.  Fornecimento e assentamento.</v>
          </cell>
          <cell r="D3652" t="str">
            <v>un</v>
          </cell>
          <cell r="E3652">
            <v>42.94</v>
          </cell>
        </row>
        <row r="3653">
          <cell r="A3653" t="str">
            <v>DR009832</v>
          </cell>
          <cell r="B3653" t="str">
            <v>DR05501356/</v>
          </cell>
          <cell r="C3653" t="str">
            <v>Reducao excentrica de PVC rigido, Vinilfort, classe 12, com 1 ponta e 1 bolsa, inclusive fornecimento do material para junta (anel de borracha e lubrificante) com diametro de (250x200)mm.  Fornecimento e assentamento.</v>
          </cell>
          <cell r="D3653" t="str">
            <v>un</v>
          </cell>
          <cell r="E3653">
            <v>65.16</v>
          </cell>
        </row>
        <row r="3654">
          <cell r="A3654" t="str">
            <v>DR009833</v>
          </cell>
          <cell r="B3654" t="str">
            <v>DR05501359/</v>
          </cell>
          <cell r="C3654" t="str">
            <v>Reducao excentrica de PVC rigido, Vinilfort, classe 12, com 1 ponta e 1 bolsa, inclusive fornecimento do material para junta (anel de borracha e lubrificante) com diametro de (300x250)mm.  Fornecimento e assentamento.</v>
          </cell>
          <cell r="D3654" t="str">
            <v>un</v>
          </cell>
          <cell r="E3654">
            <v>129.38</v>
          </cell>
        </row>
        <row r="3655">
          <cell r="A3655" t="str">
            <v>DR004390</v>
          </cell>
          <cell r="B3655" t="str">
            <v>DR05501400/</v>
          </cell>
          <cell r="C3655" t="str">
            <v>Selim de 90o elastico de PVC rigido, Vinilfort, com 1 bolsa, inclusive fornecimento do material para junta (anel de borracha e lubrificante) diametro de (150x100)mm.  Fornecimento e assentamento.</v>
          </cell>
          <cell r="D3655" t="str">
            <v>un</v>
          </cell>
          <cell r="E3655">
            <v>14.05</v>
          </cell>
        </row>
        <row r="3656">
          <cell r="A3656" t="str">
            <v>DR004391</v>
          </cell>
          <cell r="B3656" t="str">
            <v>DR05501403/</v>
          </cell>
          <cell r="C3656" t="str">
            <v>Selim de 90o elastico de PVC rigido, Vinilfort, com 1 bolsa, inclusive fornecimento do material para junta (anel de borracha e lubrificante) diametro de (200x100)mm.  Fornecimento e assentamento.</v>
          </cell>
          <cell r="D3656" t="str">
            <v>un</v>
          </cell>
          <cell r="E3656">
            <v>16.649999999999999</v>
          </cell>
        </row>
        <row r="3657">
          <cell r="A3657" t="str">
            <v>DR004392</v>
          </cell>
          <cell r="B3657" t="str">
            <v>DR05501406/</v>
          </cell>
          <cell r="C3657" t="str">
            <v>Selim de 90o elastico de PVC rigido, Vinilfort, com 1 bolsa, inclusive fornecimento do material para junta (anel de borracha e lubrificante) diametro de (250x100)mm.  Fornecimento e assentamento.</v>
          </cell>
          <cell r="D3657" t="str">
            <v>un</v>
          </cell>
          <cell r="E3657">
            <v>26.81</v>
          </cell>
        </row>
        <row r="3658">
          <cell r="A3658" t="str">
            <v>DR004393</v>
          </cell>
          <cell r="B3658" t="str">
            <v>DR05501409/</v>
          </cell>
          <cell r="C3658" t="str">
            <v>Selim de 90o elastico de PVC rigido, Vinilfort, com 1 bolsa, inclusive fornecimento do material para junta (anel de borracha e lubrificante) diametro de (300x100)mm.  Fornecimento e assentamento.</v>
          </cell>
          <cell r="D3658" t="str">
            <v>un</v>
          </cell>
          <cell r="E3658">
            <v>28.15</v>
          </cell>
        </row>
        <row r="3659">
          <cell r="A3659" t="str">
            <v>DR004377</v>
          </cell>
          <cell r="B3659" t="str">
            <v>DR05501450/</v>
          </cell>
          <cell r="C3659" t="str">
            <v>Te de PVC rigido - PBA com 3 bolsas, classe 12, inclusive fornecimento do material para junta (anel de borracha, lubrificante) diametro de 50mm.  Fornecimento e assentamento.</v>
          </cell>
          <cell r="D3659" t="str">
            <v>un</v>
          </cell>
          <cell r="E3659">
            <v>13.15</v>
          </cell>
        </row>
        <row r="3660">
          <cell r="A3660" t="str">
            <v>DR004378</v>
          </cell>
          <cell r="B3660" t="str">
            <v>DR05501453/</v>
          </cell>
          <cell r="C3660" t="str">
            <v>Te de PVC rigido - PBA com 3 bolsas, classe 12, inclusive fornecimento do material para junta (anel de borracha, lubrificante) diametro de 75mm.  Fornecimento e assentamento.</v>
          </cell>
          <cell r="D3660" t="str">
            <v>un</v>
          </cell>
          <cell r="E3660">
            <v>25.67</v>
          </cell>
        </row>
        <row r="3661">
          <cell r="A3661" t="str">
            <v>DR004379</v>
          </cell>
          <cell r="B3661" t="str">
            <v>DR05501456/</v>
          </cell>
          <cell r="C3661" t="str">
            <v>Te de PVC rigido - PBA com 3 bolsas, classe 12, inclusive fornecimento do material para junta (anel de borracha, lubrificante) diametro de 100mm.  Fornecimento e assentamento.</v>
          </cell>
          <cell r="D3661" t="str">
            <v>un</v>
          </cell>
          <cell r="E3661">
            <v>42.2</v>
          </cell>
        </row>
        <row r="3662">
          <cell r="A3662" t="str">
            <v>DR013186</v>
          </cell>
          <cell r="B3662" t="str">
            <v>DR05501459/</v>
          </cell>
          <cell r="C3662" t="str">
            <v>Te de PVC rigido - PBA com 3 bolsas, classe 12, inclusive fornecimento do material para junta (anel de borracha, lubrificante), diametro de 160mm.  Fornecimento e assentamento.</v>
          </cell>
          <cell r="D3662" t="str">
            <v>un</v>
          </cell>
          <cell r="E3662">
            <v>119.85</v>
          </cell>
        </row>
        <row r="3663">
          <cell r="A3663" t="str">
            <v>DR004380</v>
          </cell>
          <cell r="B3663" t="str">
            <v>DR05501500/</v>
          </cell>
          <cell r="C3663" t="str">
            <v>Te de reducao de PVC rigido - PBA com 3 bolsas, classe 12, inclusive fornecimento do material para junta (anel de borracha, lubrificante), diametro de (75x50)mm.  Fornecimento e assentamento.</v>
          </cell>
          <cell r="D3663" t="str">
            <v>un</v>
          </cell>
          <cell r="E3663">
            <v>21.38</v>
          </cell>
        </row>
        <row r="3664">
          <cell r="A3664" t="str">
            <v>DR004381</v>
          </cell>
          <cell r="B3664" t="str">
            <v>DR05501503/</v>
          </cell>
          <cell r="C3664" t="str">
            <v>Te de reducao de PVC rigido - PBA com 3 bolsas, classe 12, inclusive fornecimento do material para junta (anel de borracha, lubrificante), diametro de (100x50)mm.  Fornecimento e assentamento.</v>
          </cell>
          <cell r="D3664" t="str">
            <v>un</v>
          </cell>
          <cell r="E3664">
            <v>34.72</v>
          </cell>
        </row>
        <row r="3665">
          <cell r="A3665" t="str">
            <v>DR004382</v>
          </cell>
          <cell r="B3665" t="str">
            <v>DR05501506/</v>
          </cell>
          <cell r="C3665" t="str">
            <v>Te de reducao de PVC rigido - PBA com 3 bolsas, classe 12, inclusive fornecimento do material para junta (anel de borracha, lubrificante), diametro de (100x75)mm.  Fornecimento e assentamento.</v>
          </cell>
          <cell r="D3665" t="str">
            <v>un</v>
          </cell>
          <cell r="E3665">
            <v>37.9</v>
          </cell>
        </row>
        <row r="3666">
          <cell r="A3666" t="str">
            <v>DR013184</v>
          </cell>
          <cell r="B3666" t="str">
            <v>DR05501509/</v>
          </cell>
          <cell r="C3666" t="str">
            <v>Te de reducao de PVC rigido - PBA com 3 bolsas, classe 12, inclusive fornecimento do material para junta (anel de borracha, lubrificante), diametro de (160x85)mm.  Fornecimento e assentamento.</v>
          </cell>
          <cell r="D3666" t="str">
            <v>un</v>
          </cell>
          <cell r="E3666">
            <v>85.62</v>
          </cell>
        </row>
        <row r="3667">
          <cell r="A3667" t="str">
            <v>DR013183</v>
          </cell>
          <cell r="B3667" t="str">
            <v>DR05501512/</v>
          </cell>
          <cell r="C3667" t="str">
            <v>Te de reducao de PVC rigido - PBA com 3 bolsas, classe 12, inclusive fornecimento do material para junta (anel de borracha, lubrificante), diametro de (160x110)mm.  Fornecimento e assentamento.</v>
          </cell>
          <cell r="D3667" t="str">
            <v>un</v>
          </cell>
          <cell r="E3667">
            <v>94.02</v>
          </cell>
        </row>
        <row r="3668">
          <cell r="A3668" t="str">
            <v>DR013185</v>
          </cell>
          <cell r="B3668" t="str">
            <v>DR05501515/</v>
          </cell>
          <cell r="C3668" t="str">
            <v>Te de reducao de PVC rigido - PBA com 3 bolsas, classe 12, inclusive fornecimento do material para junta (anel de borracha, lubrificante), diametro de (200x60)mm.  Fornecimento e assentamento.</v>
          </cell>
          <cell r="D3668" t="str">
            <v>un</v>
          </cell>
          <cell r="E3668">
            <v>124.35</v>
          </cell>
        </row>
        <row r="3669">
          <cell r="A3669" t="str">
            <v>DR009821</v>
          </cell>
          <cell r="B3669" t="str">
            <v>DR05501550/</v>
          </cell>
          <cell r="C3669" t="str">
            <v>Te de PVC rigido, Vinilfort, com 3 bolsas, classe 12, inclusive fornecimento do material para junta (anel de borracha e lubrificante) diametro nominal de 100mm.  Fornecimento e assentamento.</v>
          </cell>
          <cell r="D3669" t="str">
            <v>un</v>
          </cell>
          <cell r="E3669">
            <v>19.78</v>
          </cell>
        </row>
        <row r="3670">
          <cell r="A3670" t="str">
            <v>DR009827</v>
          </cell>
          <cell r="B3670" t="str">
            <v>DR05501553/</v>
          </cell>
          <cell r="C3670" t="str">
            <v>Te de PVC rigido, Vinilfort, com 3 bolsas, classe 12, inclusive fornecimento do material para junta (anel de borracha e lubrificante) diametro nominal de 150mm.  Fornecimento e assentamento.</v>
          </cell>
          <cell r="D3670" t="str">
            <v>un</v>
          </cell>
          <cell r="E3670">
            <v>38.78</v>
          </cell>
        </row>
        <row r="3671">
          <cell r="A3671" t="str">
            <v>DR009828</v>
          </cell>
          <cell r="B3671" t="str">
            <v>DR05501556/</v>
          </cell>
          <cell r="C3671" t="str">
            <v>Te de PVC rigido, Vinilfort, com 3 bolsas, classe 12, inclusive fornecimento do material para junta (anel de borracha e lubrificante) diametro nominal de 200mm.  Fornecimento e assentamento.</v>
          </cell>
          <cell r="D3671" t="str">
            <v>un</v>
          </cell>
          <cell r="E3671">
            <v>66.680000000000007</v>
          </cell>
        </row>
        <row r="3672">
          <cell r="A3672" t="str">
            <v>DR009829</v>
          </cell>
          <cell r="B3672" t="str">
            <v>DR05501559/</v>
          </cell>
          <cell r="C3672" t="str">
            <v>Te de PVC rigido, Vinilfort, com 3 bolsas, classe 12, inclusive fornecimento do material para junta (anel de borracha e lubrificante) diametro nominal de 250mm.  Fornecimento e assentamento.</v>
          </cell>
          <cell r="D3672" t="str">
            <v>un</v>
          </cell>
          <cell r="E3672">
            <v>191.86</v>
          </cell>
        </row>
        <row r="3673">
          <cell r="A3673" t="str">
            <v>DR009830</v>
          </cell>
          <cell r="B3673" t="str">
            <v>DR05501562/</v>
          </cell>
          <cell r="C3673" t="str">
            <v>Te de PVC rigido, Vinilfort, com 3 bolsas, classe 12, inclusive fornecimento do material para junta (anel de borracha e lubrificante) diametro nominal de 300mm.  Fornecimento e assentamento.</v>
          </cell>
          <cell r="D3673" t="str">
            <v>un</v>
          </cell>
          <cell r="E3673">
            <v>216.97</v>
          </cell>
        </row>
        <row r="3674">
          <cell r="A3674" t="str">
            <v>DR009934</v>
          </cell>
          <cell r="B3674" t="str">
            <v>DR05501600/</v>
          </cell>
          <cell r="C3674" t="str">
            <v>Te de reducao de PVC rigido, Vinilfort, com 3 bolsas, classe 12, inclusive fornecimento do material para junta (anel de borracha) diametro de (200x150)mm.  Fornecimento e assentamento.</v>
          </cell>
          <cell r="D3674" t="str">
            <v>un</v>
          </cell>
          <cell r="E3674">
            <v>62.89</v>
          </cell>
        </row>
        <row r="3675">
          <cell r="A3675" t="str">
            <v>DR009933</v>
          </cell>
          <cell r="B3675" t="str">
            <v>DR05501603/</v>
          </cell>
          <cell r="C3675" t="str">
            <v>Te de reducao de PVC rigido, Vinilfort, com 3 bolsas, classe 12, inclusive fornecimento do material para junta (anel de borracha), diametro de (250x150)mm.  Fornecimento e assentamento.</v>
          </cell>
          <cell r="D3675" t="str">
            <v>un</v>
          </cell>
          <cell r="E3675">
            <v>88</v>
          </cell>
        </row>
        <row r="3676">
          <cell r="A3676" t="str">
            <v>DR009932</v>
          </cell>
          <cell r="B3676" t="str">
            <v>DR05501606/</v>
          </cell>
          <cell r="C3676" t="str">
            <v>Te de reducao de PVC rigido, Vinilfort, com 3 bolsas, classe 12, inclusive fornecimento do material para junta (anel de borracha), diametro de (300x150)mm.  Fornecimento e assentamento.</v>
          </cell>
          <cell r="D3676" t="str">
            <v>un</v>
          </cell>
          <cell r="E3676">
            <v>135.63</v>
          </cell>
        </row>
        <row r="3677">
          <cell r="A3677" t="str">
            <v>DR017552</v>
          </cell>
          <cell r="B3677" t="str">
            <v>DR05550050/</v>
          </cell>
          <cell r="C3677" t="str">
            <v>Tubo flexivel estruturado de PVC, diametro de 300mm, assentado sobre berco flexivel, inclusive emendas, aterro e soca ate a geratriz superior do tubo, exclusive material de reaterro.  Fornecimento e assentamento.</v>
          </cell>
          <cell r="D3677" t="str">
            <v>m</v>
          </cell>
          <cell r="E3677">
            <v>68.569999999999993</v>
          </cell>
        </row>
        <row r="3678">
          <cell r="A3678" t="str">
            <v>DR017551</v>
          </cell>
          <cell r="B3678" t="str">
            <v>DR05550053/</v>
          </cell>
          <cell r="C3678" t="str">
            <v>Tubo flexivel estruturado de PVC, diametro de 400mm, assentado sobre berco flexivel, inclusive emendas, aterro e soca ate a geratriz superior do tubo, exclusive material de reaterro.  Fornecimento e assentamento.</v>
          </cell>
          <cell r="D3678" t="str">
            <v>m</v>
          </cell>
          <cell r="E3678">
            <v>84.38</v>
          </cell>
        </row>
        <row r="3679">
          <cell r="A3679" t="str">
            <v>DR017550</v>
          </cell>
          <cell r="B3679" t="str">
            <v>DR05550056/</v>
          </cell>
          <cell r="C3679" t="str">
            <v>Tubo flexivel estruturado de PVC, diametro de 500mm, assentado sobre berco flexivel, inclusive emendas, aterro e soca ate a geratriz superior do tubo, exclusive material de reaterro.  Fornecimento e assentamento.</v>
          </cell>
          <cell r="D3679" t="str">
            <v>m</v>
          </cell>
          <cell r="E3679">
            <v>136.13999999999999</v>
          </cell>
        </row>
        <row r="3680">
          <cell r="A3680" t="str">
            <v>DR017549</v>
          </cell>
          <cell r="B3680" t="str">
            <v>DR05550059/</v>
          </cell>
          <cell r="C3680" t="str">
            <v>Tubo flexivel estruturado de PVC, diametro de 600mm, assentado sobre berco flexivel, inclusive emendas, aterro e soca ate a geratriz superior do tubo, exclusive material de reaterro.  Fornecimento e assentamento.</v>
          </cell>
          <cell r="D3680" t="str">
            <v>m</v>
          </cell>
          <cell r="E3680">
            <v>162.77000000000001</v>
          </cell>
        </row>
        <row r="3681">
          <cell r="A3681" t="str">
            <v>DR017548</v>
          </cell>
          <cell r="B3681" t="str">
            <v>DR05550062/</v>
          </cell>
          <cell r="C3681" t="str">
            <v>Tubo flexivel estruturado de PVC, diametro de 700mm, assentado sobre berco flexivel, inclusive emendas, aterro e soca ate a geratriz superior do tubo, exclusive material de reaterro.  Fornecimento e assentamento.</v>
          </cell>
          <cell r="D3681" t="str">
            <v>m</v>
          </cell>
          <cell r="E3681">
            <v>257.91000000000003</v>
          </cell>
        </row>
        <row r="3682">
          <cell r="A3682" t="str">
            <v>DR017547</v>
          </cell>
          <cell r="B3682" t="str">
            <v>DR05550065/</v>
          </cell>
          <cell r="C3682" t="str">
            <v>Tubo flexivel estruturado de PVC, diametro de 800mm, assentado sobre berco flexivel, inclusive emendas, aterro e soca ate a geratriz superior do tubo, exclusive material de reaterro.  Fornecimento e assentamento.</v>
          </cell>
          <cell r="D3682" t="str">
            <v>m</v>
          </cell>
          <cell r="E3682">
            <v>305.07</v>
          </cell>
        </row>
        <row r="3683">
          <cell r="A3683" t="str">
            <v>DR017546</v>
          </cell>
          <cell r="B3683" t="str">
            <v>DR05550068/</v>
          </cell>
          <cell r="C3683" t="str">
            <v>Tubo flexivel estruturado de PVC, diametro de 900mm, assentado sobre berco flexivel, inclusive emendas, aterro e soca ate a geratriz superior do tubo, exclusive material de reaterro.  Fornecimento e assentamento.</v>
          </cell>
          <cell r="D3683" t="str">
            <v>m</v>
          </cell>
          <cell r="E3683">
            <v>438.93</v>
          </cell>
        </row>
        <row r="3684">
          <cell r="A3684" t="str">
            <v>DR017545</v>
          </cell>
          <cell r="B3684" t="str">
            <v>DR05550071/</v>
          </cell>
          <cell r="C3684" t="str">
            <v>Tubo flexivel estruturado de PVC, diametro de 1000mm, assentado sobre berco flexivel, inclusive emendas, aterro e soca ate a geratriz superior do tubo, exclusive material de reaterro.  Fornecimento e assentamento.</v>
          </cell>
          <cell r="D3684" t="str">
            <v>m</v>
          </cell>
          <cell r="E3684">
            <v>499.25</v>
          </cell>
        </row>
        <row r="3685">
          <cell r="A3685" t="str">
            <v>DR017544</v>
          </cell>
          <cell r="B3685" t="str">
            <v>DR05550074/</v>
          </cell>
          <cell r="C3685" t="str">
            <v>Tubo flexivel estruturado de PVC, diametro de 1100mm, assentado sobre berco flexivel, inclusive emendas, aterro e soca ate a geratriz superior do tubo, exclusive material de reaterro.  Fornecimento e assentamento.</v>
          </cell>
          <cell r="D3685" t="str">
            <v>m</v>
          </cell>
          <cell r="E3685">
            <v>556.64</v>
          </cell>
        </row>
        <row r="3686">
          <cell r="A3686" t="str">
            <v>DR017543</v>
          </cell>
          <cell r="B3686" t="str">
            <v>DR05550077/</v>
          </cell>
          <cell r="C3686" t="str">
            <v>Tubo flexivel estruturado de PVC, diametro de 1200mm, assentado sobre berco flexivel, inclusive emendas, aterro e soca ate a geratriz superior do tubo, exclusive material de reaterro.  Fornecimento e assentamento.</v>
          </cell>
          <cell r="D3686" t="str">
            <v>m</v>
          </cell>
          <cell r="E3686">
            <v>610.98</v>
          </cell>
        </row>
        <row r="3687">
          <cell r="A3687" t="str">
            <v>DR017765</v>
          </cell>
          <cell r="B3687" t="str">
            <v>DR10050050/</v>
          </cell>
          <cell r="C3687" t="str">
            <v>Tubo de ferro fundido, ductil, classe K-9, PN-10, flange-flange, com diametro nominal de 75mm, compreendendo: carga e descarga, colocacao na vala, montagem e reaterro ate a geratriz superior do tubo e teste hidroestatico, exclusive acessorios da junta.  F</v>
          </cell>
          <cell r="D3687" t="str">
            <v>m</v>
          </cell>
          <cell r="E3687">
            <v>220.35</v>
          </cell>
        </row>
        <row r="3688">
          <cell r="A3688" t="str">
            <v>DR010317</v>
          </cell>
          <cell r="B3688" t="str">
            <v>DR10050053/</v>
          </cell>
          <cell r="C3688" t="str">
            <v>Tubo de ferro fundido, ductil, classe K-9, PN-10, flange - flange, com diametro nominal de 100mm, compreendendo: carga e descarga, colocacao na vala, montagem e reaterro ate a geratriz superior do tubo e teste hidroestatico, exclusive acessorios da junta.</v>
          </cell>
          <cell r="D3688" t="str">
            <v>m</v>
          </cell>
          <cell r="E3688">
            <v>213.08</v>
          </cell>
        </row>
        <row r="3689">
          <cell r="A3689" t="str">
            <v>DR010318</v>
          </cell>
          <cell r="B3689" t="str">
            <v>DR10050056/</v>
          </cell>
          <cell r="C3689" t="str">
            <v>Tubo de ferro fundido, ductil, classe K-9, PN-10, flange - flange, com diametro nominal de 150mm, compreendendo: carga e descarga, colocacao na vala, montagem e reaterro ate a geratriz superior do tubo e teste hidroestatico, exclusive acessorios da junta.</v>
          </cell>
          <cell r="D3689" t="str">
            <v>m</v>
          </cell>
          <cell r="E3689">
            <v>266.91000000000003</v>
          </cell>
        </row>
        <row r="3690">
          <cell r="A3690" t="str">
            <v>DR010319</v>
          </cell>
          <cell r="B3690" t="str">
            <v>DR10050059/</v>
          </cell>
          <cell r="C3690" t="str">
            <v>Tubo de ferro fundido, ductil, classe K-9, PN-10, flange - flange, com diametro nominal de 200mm, compreendendo: carga e descarga, colocacao na vala, montagem e reaterro ate a geratriz superior do tubo e teste hidroestatico, exclusive acessorios da junta.</v>
          </cell>
          <cell r="D3690" t="str">
            <v>m</v>
          </cell>
          <cell r="E3690">
            <v>351.34</v>
          </cell>
        </row>
        <row r="3691">
          <cell r="A3691" t="str">
            <v>DR010320</v>
          </cell>
          <cell r="B3691" t="str">
            <v>DR10050062/</v>
          </cell>
          <cell r="C3691" t="str">
            <v>Tubo de ferro fundido, ductil, classe K-9, PN-10, flange - flange, com diametro nominal de 250mm, compreendendo: carga e descarga, colocacao na vala, montagem e reaterro ate a geratriz superior do tubo e teste hidroestatico, exclusive acessorios da junta.</v>
          </cell>
          <cell r="D3691" t="str">
            <v>m</v>
          </cell>
          <cell r="E3691">
            <v>448.65</v>
          </cell>
        </row>
        <row r="3692">
          <cell r="A3692" t="str">
            <v>DR010321</v>
          </cell>
          <cell r="B3692" t="str">
            <v>DR10050065/</v>
          </cell>
          <cell r="C3692" t="str">
            <v>Tubo de ferro fundido, ductil, classe K-9, PN-10, flange - flange, com diametro nominal de 300mm, compreendendo: carga e descarga, colocacao na vala, montagem e reaterro ate a geratriz superior do tubo e teste hidroestatico, exclusive acessorios da junta.</v>
          </cell>
          <cell r="D3692" t="str">
            <v>m</v>
          </cell>
          <cell r="E3692">
            <v>559.82000000000005</v>
          </cell>
        </row>
        <row r="3693">
          <cell r="A3693" t="str">
            <v>DR004177</v>
          </cell>
          <cell r="B3693" t="str">
            <v>DR10151059/</v>
          </cell>
          <cell r="C3693" t="str">
            <v>Toco de ferro fundido ductil, pintado interna e externamente com tinta betuminosa, com 2 flanges, inclusive fornecimento do material para junta (arruela de borracha, parafusos com porca), comprimento de 0,25m com diametro de 200mm.  Fornecimento e assenta</v>
          </cell>
          <cell r="D3693" t="str">
            <v>un</v>
          </cell>
          <cell r="E3693">
            <v>487.54</v>
          </cell>
        </row>
        <row r="3694">
          <cell r="A3694" t="str">
            <v>DR004178</v>
          </cell>
          <cell r="B3694" t="str">
            <v>DR10151062/</v>
          </cell>
          <cell r="C3694" t="str">
            <v>Toco de ferro fundido ductil, pintado interna e externamente com tinta betuminosa, com 2 flanges, inclusive fornecimento do material para junta (arruela de borracha, parafusos com porca), comprimento de 0,25m com diametro de 250mm.  Fornecimento e assenta</v>
          </cell>
          <cell r="D3694" t="str">
            <v>un</v>
          </cell>
          <cell r="E3694">
            <v>757.53</v>
          </cell>
        </row>
        <row r="3695">
          <cell r="A3695" t="str">
            <v>DR004181</v>
          </cell>
          <cell r="B3695" t="str">
            <v>DR10151100/</v>
          </cell>
          <cell r="C3695" t="str">
            <v>Toco de ferro fundido ductil, pintado interna e externamente com tinta betuminosa, com 2 flanges, inclusive fornecimento do material para junta (arruela de borracha, parafusos com porca), comprimento de 0,50m com diametro de 50mm.  Fornecimento e assentam</v>
          </cell>
          <cell r="D3695" t="str">
            <v>un</v>
          </cell>
          <cell r="E3695">
            <v>292.02</v>
          </cell>
        </row>
        <row r="3696">
          <cell r="A3696" t="str">
            <v>DR004193</v>
          </cell>
          <cell r="B3696" t="str">
            <v>DR10151103/</v>
          </cell>
          <cell r="C3696" t="str">
            <v>Toco de ferro fundido ductil, pintado interna e externamente com tinta betuminosa, com 2 flanges,  inclusive fornecimento do material para junta (arruela de borracha, parafusos com porca), comprimento de 0,50m com diametro de 100mm.  Fornecimento e assent</v>
          </cell>
          <cell r="D3696" t="str">
            <v>un</v>
          </cell>
          <cell r="E3696">
            <v>240.24</v>
          </cell>
        </row>
        <row r="3697">
          <cell r="A3697" t="str">
            <v>DR004194</v>
          </cell>
          <cell r="B3697" t="str">
            <v>DR10151106/</v>
          </cell>
          <cell r="C3697" t="str">
            <v>Toco de ferro fundido ductil, pintado interna e externamente com tinta betuminosa, com 2 flanges,  inclusive fornecimento do material para junta (arruela de borracha, parafusos com porca), comprimento de 0,50m com diametro de 150mm.  Fornecimento e assent</v>
          </cell>
          <cell r="D3697" t="str">
            <v>un</v>
          </cell>
          <cell r="E3697">
            <v>684.22</v>
          </cell>
        </row>
        <row r="3698">
          <cell r="A3698" t="str">
            <v>DR004200</v>
          </cell>
          <cell r="B3698" t="str">
            <v>DR10151150/</v>
          </cell>
          <cell r="C3698" t="str">
            <v>Toco com aba de vedacao ferro fundido ductil, pintado interna e externamente com tinta betuminosa, com 2 flanges,  inclusive fornecimento do material para junta (arruela de borracha, parafusos com porca), comprimento de 0,70m com diametro de 100mm.  Forne</v>
          </cell>
          <cell r="D3698" t="str">
            <v>un</v>
          </cell>
          <cell r="E3698">
            <v>303.41000000000003</v>
          </cell>
        </row>
        <row r="3699">
          <cell r="A3699" t="str">
            <v>DR004201</v>
          </cell>
          <cell r="B3699" t="str">
            <v>DR10151153/</v>
          </cell>
          <cell r="C3699" t="str">
            <v>Toco com aba de vedacao ferro fundido ductil, pintado interna e externamente com tinta betuminosa, com 2 flanges,  inclusive fornecimento do material para junta (arruela de borracha, parafusos com porca), comprimento de 0,70m com diametro de 150mm.  Forne</v>
          </cell>
          <cell r="D3699" t="str">
            <v>un</v>
          </cell>
          <cell r="E3699">
            <v>578.03</v>
          </cell>
        </row>
        <row r="3700">
          <cell r="A3700" t="str">
            <v>DR004309</v>
          </cell>
          <cell r="B3700" t="str">
            <v>DR15050050/</v>
          </cell>
          <cell r="C3700" t="str">
            <v>Registro automatico de entrada, com flange, de ferro fundido ductil, classe 1MPa, pintada interna e externamente com tinta betuminosa,  inclusive fornecimento do material para junta (arruela de borracha, parafusos com porca) com diametro de 50mm.  Forneci</v>
          </cell>
          <cell r="D3700" t="str">
            <v>un</v>
          </cell>
          <cell r="E3700" t="e">
            <v>#N/A</v>
          </cell>
        </row>
        <row r="3701">
          <cell r="A3701" t="str">
            <v>DR004310</v>
          </cell>
          <cell r="B3701" t="str">
            <v>DR15050053/</v>
          </cell>
          <cell r="C3701" t="str">
            <v>Registro automatico de entrada, com flange, de ferro fundido ductil, classe 1MPa, pintada interna e externamente com tinta betuminosa,  inclusive fornecimento do material para junta (arruela de borracha, parafusos com porca) com diametro de 75mm.  Forneci</v>
          </cell>
          <cell r="D3701" t="str">
            <v>un</v>
          </cell>
          <cell r="E3701" t="e">
            <v>#N/A</v>
          </cell>
        </row>
        <row r="3702">
          <cell r="A3702" t="str">
            <v>DR004312</v>
          </cell>
          <cell r="B3702" t="str">
            <v>DR15050059/</v>
          </cell>
          <cell r="C3702" t="str">
            <v>Registro automatico de entrada, com flange, de ferro fundido ductil, classe 1MPa, pintada interna e externamente com tinta betuminosa,  inclusive fornecimento do material para junta (arruela de borracha, parafusos com porca) com diametro de 150mm.  Fornec</v>
          </cell>
          <cell r="D3702" t="str">
            <v>un</v>
          </cell>
          <cell r="E3702" t="e">
            <v>#N/A</v>
          </cell>
        </row>
        <row r="3703">
          <cell r="A3703" t="str">
            <v>DR004313</v>
          </cell>
          <cell r="B3703" t="str">
            <v>DR15050062/</v>
          </cell>
          <cell r="C3703" t="str">
            <v>Registro automatico de entrada, com flange, de ferro fundido ductil, classe 1MPa, pintada interna e externamente com tinta betuminosa,  inclusive fornecimento do material para junta (arruela de borracha, parafusos com porca) com diametro de 250mm.  Fornec</v>
          </cell>
          <cell r="D3703" t="str">
            <v>un</v>
          </cell>
          <cell r="E3703" t="e">
            <v>#N/A</v>
          </cell>
        </row>
        <row r="3704">
          <cell r="A3704" t="str">
            <v>DR008276</v>
          </cell>
          <cell r="B3704" t="str">
            <v>DR15100050/</v>
          </cell>
          <cell r="C3704" t="str">
            <v>Registro de gaveta chato de ferro fundido ductil, pintado interna e externamente com tinta betuminosa, com 2 flanges, inclusive fornecimento do material para junta (arruela de borracha, parafusos com porca) com diametro de 50mm.  Fornecimento e assentamen</v>
          </cell>
          <cell r="D3704" t="str">
            <v>un</v>
          </cell>
          <cell r="E3704" t="e">
            <v>#N/A</v>
          </cell>
        </row>
        <row r="3705">
          <cell r="A3705" t="str">
            <v>DR008277</v>
          </cell>
          <cell r="B3705" t="str">
            <v>DR15100053/</v>
          </cell>
          <cell r="C3705" t="str">
            <v>Registro de gaveta chato de ferro fundido ductil, pintado interna e externamente com tinta betuminosa, com 2 flanges, inclusive fornecimento do material para junta (arruela de borracha, parafusos com porca) com diametro de 75mm.  Fornecimento e assentamen</v>
          </cell>
          <cell r="D3705" t="str">
            <v>un</v>
          </cell>
          <cell r="E3705" t="e">
            <v>#N/A</v>
          </cell>
        </row>
        <row r="3706">
          <cell r="A3706" t="str">
            <v>DR008278</v>
          </cell>
          <cell r="B3706" t="str">
            <v>DR15100056/</v>
          </cell>
          <cell r="C3706" t="str">
            <v>Registro de gaveta chato de ferro fundido ductil, pintado interna e externamente com tinta betuminosa, com 2 flanges, inclusive fornecimento do material para junta (arruela de borracha, parafusos com porca) com diametro de 100mm.  Fornecimento e assentame</v>
          </cell>
          <cell r="D3706" t="str">
            <v>un</v>
          </cell>
          <cell r="E3706">
            <v>843.47</v>
          </cell>
        </row>
        <row r="3707">
          <cell r="A3707" t="str">
            <v>DR008279</v>
          </cell>
          <cell r="B3707" t="str">
            <v>DR15100059/</v>
          </cell>
          <cell r="C3707" t="str">
            <v>Registro de gaveta chato de ferro fundido ductil, pintado interna e externamente com tinta betuminosa, com 2 flanges, inclusive fornecimento do material para junta (arruela de borracha, parafusos com porca) com diametro de 150mm.  Fornecimento e assentame</v>
          </cell>
          <cell r="D3707" t="str">
            <v>un</v>
          </cell>
          <cell r="E3707">
            <v>1339.86</v>
          </cell>
        </row>
        <row r="3708">
          <cell r="A3708" t="str">
            <v>DR008280</v>
          </cell>
          <cell r="B3708" t="str">
            <v>DR15100062/</v>
          </cell>
          <cell r="C3708" t="str">
            <v>Registro de gaveta chato de ferro fundido ductil, pintado interna e externamente com tinta betuminosa, com 2 flanges, inclusive fornecimento do material para junta (arruela de borracha, parafusos com porca) com diametro de 200mm.  Fornecimento e assentame</v>
          </cell>
          <cell r="D3708" t="str">
            <v>un</v>
          </cell>
          <cell r="E3708">
            <v>2089.73</v>
          </cell>
        </row>
        <row r="3709">
          <cell r="A3709" t="str">
            <v>DR008281</v>
          </cell>
          <cell r="B3709" t="str">
            <v>DR15100065/</v>
          </cell>
          <cell r="C3709" t="str">
            <v>Registro de gaveta chato de ferro fundido ductil, pintado interna e externamente com tinta betuminosa, com 2 flanges, inclusive fornecimento do material para junta (arruela de borracha, parafusos com porca) com diametro de 250mm.  Fornecimento e assentame</v>
          </cell>
          <cell r="D3709" t="str">
            <v>un</v>
          </cell>
          <cell r="E3709" t="e">
            <v>#N/A</v>
          </cell>
        </row>
        <row r="3710">
          <cell r="A3710" t="str">
            <v>DR008282</v>
          </cell>
          <cell r="B3710" t="str">
            <v>DR15100068/</v>
          </cell>
          <cell r="C3710" t="str">
            <v>Registro de gaveta chato de ferro fundido ductil, pintado interna e externamente com tinta betuminosa, com 2 flanges, inclusive fornecimento do material para junta (arruela de borracha, parafusos com porca) com diametro de 300mm.  Fornecimento e assentame</v>
          </cell>
          <cell r="D3710" t="str">
            <v>un</v>
          </cell>
          <cell r="E3710">
            <v>5019.38</v>
          </cell>
        </row>
        <row r="3711">
          <cell r="A3711" t="str">
            <v>DR004292</v>
          </cell>
          <cell r="B3711" t="str">
            <v>DR15100100/</v>
          </cell>
          <cell r="C3711" t="str">
            <v>Registro de gaveta oval com "by pass" de ferro fundido ductil classe 1,60MPa pintado interna e externamente com tinta betuminosa, com 2 flanges, inclusive fornecimento do material para junta (arruela de borracha, parafusos com porca) com diametro de 400mm</v>
          </cell>
          <cell r="D3711" t="str">
            <v>un</v>
          </cell>
          <cell r="E3711">
            <v>25844.240000000002</v>
          </cell>
        </row>
        <row r="3712">
          <cell r="A3712" t="str">
            <v>DR008190</v>
          </cell>
          <cell r="B3712" t="str">
            <v>DR15100150/</v>
          </cell>
          <cell r="C3712" t="str">
            <v>Registro de gaveta chato de ferro fundido ductil, pintado interna e externamente com tinta betuminosa, com 2 bolsas, inclusive anel de borracha para tubos de PVC para agua, com diametro de 100mm.  Fornecimento e assentamento.</v>
          </cell>
          <cell r="D3712" t="str">
            <v>un</v>
          </cell>
          <cell r="E3712">
            <v>780.44</v>
          </cell>
        </row>
        <row r="3713">
          <cell r="A3713" t="str">
            <v>DR002184</v>
          </cell>
          <cell r="B3713" t="str">
            <v>DR15150050/</v>
          </cell>
          <cell r="C3713" t="str">
            <v>Registro de gaveta de ferro fundido com flanges; inclusive fornecimento do material para junta de chumbo e parafusos, com diametro de 50mm.  Assentamento, sem fornecimento.</v>
          </cell>
          <cell r="D3713" t="str">
            <v>un</v>
          </cell>
          <cell r="E3713">
            <v>28.63</v>
          </cell>
        </row>
        <row r="3714">
          <cell r="A3714" t="str">
            <v>DR002185</v>
          </cell>
          <cell r="B3714" t="str">
            <v>DR15150053/</v>
          </cell>
          <cell r="C3714" t="str">
            <v>Registro de gaveta de ferro fundido com flanges; inclusive fornecimento do material para junta de chumbo e parafusos, com diametro de 75mm.  Assentamento, sem fornecimento.</v>
          </cell>
          <cell r="D3714" t="str">
            <v>un</v>
          </cell>
          <cell r="E3714">
            <v>40.24</v>
          </cell>
        </row>
        <row r="3715">
          <cell r="A3715" t="str">
            <v>DR002186</v>
          </cell>
          <cell r="B3715" t="str">
            <v>DR15150056/</v>
          </cell>
          <cell r="C3715" t="str">
            <v>Registro de gaveta de ferro fundido com flanges; inclusive fornecimento do material para junta de chumbo e parafusos, com diametro de 100mm.  Assentamento, sem fornecimento.</v>
          </cell>
          <cell r="D3715" t="str">
            <v>un</v>
          </cell>
          <cell r="E3715">
            <v>58.38</v>
          </cell>
        </row>
        <row r="3716">
          <cell r="A3716" t="str">
            <v>DR002187</v>
          </cell>
          <cell r="B3716" t="str">
            <v>DR15150065/</v>
          </cell>
          <cell r="C3716" t="str">
            <v>Registro de gaveta de ferro fundido com flanges; inclusive fornecimento do material para junta de chumbo e parafusos, com diametro de 300mm.  Assentamento, sem fornecimento.</v>
          </cell>
          <cell r="D3716" t="str">
            <v>un</v>
          </cell>
          <cell r="E3716">
            <v>123.6</v>
          </cell>
        </row>
        <row r="3717">
          <cell r="A3717" t="str">
            <v>DR004394</v>
          </cell>
          <cell r="B3717" t="str">
            <v>DR15200050/</v>
          </cell>
          <cell r="C3717" t="str">
            <v>Valvula angular de 90o em bronze para hidradante, modelo 207-A ou equivalente com adaptador Storz (cap e tampao) diametro 2 1/2" com rosca interna na entrada com 11 fios e externa na saida com 5 fios, inclusive conexoes e pecas.  Fabricacao Niagara ou sim</v>
          </cell>
          <cell r="D3717" t="str">
            <v>un</v>
          </cell>
          <cell r="E3717">
            <v>115.8</v>
          </cell>
        </row>
        <row r="3718">
          <cell r="A3718" t="str">
            <v>DR004298</v>
          </cell>
          <cell r="B3718" t="str">
            <v>DR15250050/</v>
          </cell>
          <cell r="C3718" t="str">
            <v>Valvula borboleta com flanges, de ferro fundido ductil, serie AWWA, classe 1MPa, pintada interna e externamente com tinta Epoxi poliamida, com 2 flanges, inclusive fornecimento do material para junta (arruela de borracha, parafusos com porca), com diametr</v>
          </cell>
          <cell r="D3718" t="str">
            <v>un</v>
          </cell>
          <cell r="E3718">
            <v>11006.31</v>
          </cell>
        </row>
        <row r="3719">
          <cell r="A3719" t="str">
            <v>DR004299</v>
          </cell>
          <cell r="B3719" t="str">
            <v>DR15250053/</v>
          </cell>
          <cell r="C3719" t="str">
            <v>Valvula borboleta com flanges, de ferro fundido ductil, serie AWWA, classe 1MPa, pintada interna e externamente com tinta Epoxi poliamida, com 2 flanges, inclusive fornecimento do material para junta (arruela de borracha, parafusos com porca), com diametr</v>
          </cell>
          <cell r="D3719" t="str">
            <v>un</v>
          </cell>
          <cell r="E3719">
            <v>11080.01</v>
          </cell>
        </row>
        <row r="3720">
          <cell r="A3720" t="str">
            <v>DR004300</v>
          </cell>
          <cell r="B3720" t="str">
            <v>DR15250056/</v>
          </cell>
          <cell r="C3720" t="str">
            <v>Valvula borboleta com flanges, de ferro fundido ductil, serie AWWA, classe 1MPa, pintada interna e externamente com tinta Epoxi poliamida, com 2 flanges, inclusive fornecimento do material para junta (arruela de borracha, parafusos com porca), com diametr</v>
          </cell>
          <cell r="D3720" t="str">
            <v>un</v>
          </cell>
          <cell r="E3720">
            <v>12468.52</v>
          </cell>
        </row>
        <row r="3721">
          <cell r="A3721" t="str">
            <v>DR004301</v>
          </cell>
          <cell r="B3721" t="str">
            <v>DR15250059/</v>
          </cell>
          <cell r="C3721" t="str">
            <v>Valvula borboleta com flanges, de ferro fundido ductil, serie AWWA, classe 1MPa, pintada interna e externamente com tinta Epoxi poliamida, com 2 flanges, inclusive fornecimento do material para junta (arruela de borracha, parafusos com porca), com diametr</v>
          </cell>
          <cell r="D3721" t="str">
            <v>un</v>
          </cell>
          <cell r="E3721">
            <v>13317.49</v>
          </cell>
        </row>
        <row r="3722">
          <cell r="A3722" t="str">
            <v>DR004302</v>
          </cell>
          <cell r="B3722" t="str">
            <v>DR15250062/</v>
          </cell>
          <cell r="C3722" t="str">
            <v>Valvula borboleta com flanges, de ferro fundido ductil, serie AWWA, classe 1MPa, pintada interna e externamente com tinta Epoxi poliamida, com 2 flanges, inclusive fornecimento do material para junta (arruela de borracha, parafusos com porca), com diametr</v>
          </cell>
          <cell r="D3722" t="str">
            <v>un</v>
          </cell>
          <cell r="E3722">
            <v>14606.71</v>
          </cell>
        </row>
        <row r="3723">
          <cell r="A3723" t="str">
            <v>DR004334</v>
          </cell>
          <cell r="B3723" t="str">
            <v>DR15300050/</v>
          </cell>
          <cell r="C3723" t="str">
            <v>Valvula redutora de pressao com roscas de ferro fundido ductil, classe 1MPa, com diametro de 1".  Fornecimento e assentamento.</v>
          </cell>
          <cell r="D3723" t="str">
            <v>un</v>
          </cell>
          <cell r="E3723">
            <v>530.29999999999995</v>
          </cell>
        </row>
        <row r="3724">
          <cell r="A3724" t="str">
            <v>DR004335</v>
          </cell>
          <cell r="B3724" t="str">
            <v>DR15300056/</v>
          </cell>
          <cell r="C3724" t="str">
            <v>Valvula redutora de pressao com roscas de ferro fundido ductil, classe 1MPa, com diametro de 1 1/2".  Fornecimento e assentamento.</v>
          </cell>
          <cell r="D3724" t="str">
            <v>un</v>
          </cell>
          <cell r="E3724">
            <v>667.11</v>
          </cell>
        </row>
        <row r="3725">
          <cell r="A3725" t="str">
            <v>DR004336</v>
          </cell>
          <cell r="B3725" t="str">
            <v>DR15300059/</v>
          </cell>
          <cell r="C3725" t="str">
            <v>Valvula redutora de pressao com roscas de ferro fundido ductil, classe 1MPa, com diametro de 2".  Fornecimento e assentamento.</v>
          </cell>
          <cell r="D3725" t="str">
            <v>un</v>
          </cell>
          <cell r="E3725">
            <v>853.64</v>
          </cell>
        </row>
        <row r="3726">
          <cell r="A3726" t="str">
            <v>DR004337</v>
          </cell>
          <cell r="B3726" t="str">
            <v>DR15300062/</v>
          </cell>
          <cell r="C3726" t="str">
            <v>Valvula redutora de pressao com roscas de ferro fundido ductil, classe 1MPa, com diametro de 3".  Fornecimento e assentamento.</v>
          </cell>
          <cell r="D3726" t="str">
            <v>un</v>
          </cell>
          <cell r="E3726">
            <v>1694.19</v>
          </cell>
        </row>
        <row r="3727">
          <cell r="A3727" t="str">
            <v>DR009205</v>
          </cell>
          <cell r="B3727" t="str">
            <v>DR15300100/</v>
          </cell>
          <cell r="C3727" t="str">
            <v>Valvula redutora de pressao d'agua potavel, de 1 1/2", corpo e embolo em bronze ASTM-B62, fabricacao Pronil D'Inox, modelo CL-10, com pressao de entrada ate 10Kgf/cm2, conexoes roqueadas de 1 1/2", pressao de saida ajustavel externamente de 0,5 ate 5Kgf/c</v>
          </cell>
          <cell r="D3727" t="str">
            <v>un</v>
          </cell>
          <cell r="E3727">
            <v>969.32</v>
          </cell>
        </row>
        <row r="3728">
          <cell r="A3728" t="str">
            <v>DR009204</v>
          </cell>
          <cell r="B3728" t="str">
            <v>DR15300103/</v>
          </cell>
          <cell r="C3728" t="str">
            <v xml:space="preserve">Valvula redutora de pressao d'agua potavel, de 2", corpo e embolo em bronze ASTM-B62, fabricacao Pronil D'Inox, modelo CL-10, com pressao de entrada ate 10Kgf/cm2, conexoes roqueadas de 2", pressao de saida ajustavel externamente de 0,5 ate 5Kgf/cm2, com </v>
          </cell>
          <cell r="D3728" t="str">
            <v>un</v>
          </cell>
          <cell r="E3728">
            <v>1108.6099999999999</v>
          </cell>
        </row>
        <row r="3729">
          <cell r="A3729" t="str">
            <v>DR009203</v>
          </cell>
          <cell r="B3729" t="str">
            <v>DR15300106/</v>
          </cell>
          <cell r="C3729" t="str">
            <v>Valvula redutora de pressao d'agua potavel, de 2 1/2", corpo e embolo em bronze ASTM-B62, fabricacao Pronil D'Inox, modelo CL-10, com pressao de entrada ate 10Kgf/cm2, conexoes roqueadas de 2 1/2", pressao de saida ajustavel externamente de 0,5 ate 5Kgf/c</v>
          </cell>
          <cell r="D3729" t="str">
            <v>un</v>
          </cell>
          <cell r="E3729">
            <v>2421.0300000000002</v>
          </cell>
        </row>
        <row r="3730">
          <cell r="A3730" t="str">
            <v>DR008979</v>
          </cell>
          <cell r="B3730" t="str">
            <v>DR15300109/</v>
          </cell>
          <cell r="C3730" t="str">
            <v xml:space="preserve">Valvula redutora de pressao d'agua potavel, de 3", corpo e embolo em bronze ASTM-B62, fabricacao Pronil D'Inox, modelo CL-10, com pressao de entrada ate 10Kgf/cm2, conexoes roqueadas de 3", pressao de saida ajustavel externamente de 0,5 ate 5Kgf/cm2, com </v>
          </cell>
          <cell r="D3730" t="str">
            <v>un</v>
          </cell>
          <cell r="E3730">
            <v>2823.64</v>
          </cell>
        </row>
        <row r="3731">
          <cell r="A3731" t="str">
            <v>DR004320</v>
          </cell>
          <cell r="B3731" t="str">
            <v>DR15350050/</v>
          </cell>
          <cell r="C3731" t="str">
            <v>Valvula de retencao, portinhola unica, de ferro fundido ductil, classe 1MPa, pintado interna e externamente com tinta betuminosa, com 2 flange, inclusive fornecimento do material para junta (arruela de borracha, parafusos com porca), com diametro de 50mm.</v>
          </cell>
          <cell r="D3731" t="str">
            <v>un</v>
          </cell>
          <cell r="E3731" t="e">
            <v>#N/A</v>
          </cell>
        </row>
        <row r="3732">
          <cell r="A3732" t="str">
            <v>DR004321</v>
          </cell>
          <cell r="B3732" t="str">
            <v>DR15350053/</v>
          </cell>
          <cell r="C3732" t="str">
            <v>Valvula de retencao, portinhola unica, de ferro fundido ductil, classe 1MPa, pintado interna e externamente com tinta betuminosa, com 2 flange, inclusive fornecimento do material para junta (arruela de borracha, parafusos com porca), com diametro de 75mm.</v>
          </cell>
          <cell r="D3732" t="str">
            <v>un</v>
          </cell>
          <cell r="E3732" t="e">
            <v>#N/A</v>
          </cell>
        </row>
        <row r="3733">
          <cell r="A3733" t="str">
            <v>DR004322</v>
          </cell>
          <cell r="B3733" t="str">
            <v>DR15350056/</v>
          </cell>
          <cell r="C3733" t="str">
            <v>Valvula de retencao, portinhola unica, de ferro fundido ductil, classe 1MPa, pintado interna e externamente com tinta betuminosa, com 2 flange, inclusive fornecimento do material para junta (arruela de borracha, parafusos com porca), com diametro de 100mm</v>
          </cell>
          <cell r="D3733" t="str">
            <v>un</v>
          </cell>
          <cell r="E3733" t="e">
            <v>#N/A</v>
          </cell>
        </row>
        <row r="3734">
          <cell r="A3734" t="str">
            <v>DR004323</v>
          </cell>
          <cell r="B3734" t="str">
            <v>DR15350059/</v>
          </cell>
          <cell r="C3734" t="str">
            <v>Valvula de retencao, portinhola unica, de ferro fundido ductil, classe 1MPa, pintado interna e externamente com tinta betuminosa, com 2 flange, inclusive fornecimento do material para junta (arruela de borracha, parafusos com porca), com diametro de 150mm</v>
          </cell>
          <cell r="D3734" t="str">
            <v>un</v>
          </cell>
          <cell r="E3734" t="e">
            <v>#N/A</v>
          </cell>
        </row>
        <row r="3735">
          <cell r="A3735" t="str">
            <v>DR004324</v>
          </cell>
          <cell r="B3735" t="str">
            <v>DR15350062/</v>
          </cell>
          <cell r="C3735" t="str">
            <v>Valvula de retencao, portinhola unica, de ferro fundido ductil, classe 1MPa, pintado interna e externamente com tinta betuminosa, com 2 flange, inclusive fornecimento do material para junta (arruela de borracha, parafusos com porca), com diametro de 200mm</v>
          </cell>
          <cell r="D3735" t="str">
            <v>un</v>
          </cell>
          <cell r="E3735" t="e">
            <v>#N/A</v>
          </cell>
        </row>
        <row r="3736">
          <cell r="A3736" t="str">
            <v>DR004325</v>
          </cell>
          <cell r="B3736" t="str">
            <v>DR15350065/</v>
          </cell>
          <cell r="C3736" t="str">
            <v>Valvula de retencao, portinhola unica ,de ferro fundido ductil, classe 1MPa, pintado interna e externamente com tinta betuminosa, com 2 flange, inclusive fornecimento do material para junta (arruela de borracha, parafusos com porca), com diametro de 250mm</v>
          </cell>
          <cell r="D3736" t="str">
            <v>un</v>
          </cell>
          <cell r="E3736" t="e">
            <v>#N/A</v>
          </cell>
        </row>
        <row r="3737">
          <cell r="A3737" t="str">
            <v>DR004326</v>
          </cell>
          <cell r="B3737" t="str">
            <v>DR15350068/</v>
          </cell>
          <cell r="C3737" t="str">
            <v>Valvula de retencao, portinhola unica, de ferro fundido ductil, classe 1MPa, pintado interna e externamente com tinta betuminosa, com 2 flange, inclusive fornecimento do material para junta (arruela de borracha, parafusos com porca), com diametro de 300mm</v>
          </cell>
          <cell r="D3737" t="str">
            <v>un</v>
          </cell>
          <cell r="E3737" t="e">
            <v>#N/A</v>
          </cell>
        </row>
        <row r="3738">
          <cell r="A3738" t="str">
            <v>DR004361</v>
          </cell>
          <cell r="B3738" t="str">
            <v>DR15350100/</v>
          </cell>
          <cell r="C3738" t="str">
            <v>Valvula de retencao, portinhola dupla, de ferro fundido ductil, classe 1MPa, pintado interna e externamente com tinta esmalte sintetico, inclusive fornecimento do material para junta (arruela de borracha, tirantes com porca), com diametro de 50mm.  Fornec</v>
          </cell>
          <cell r="D3738" t="str">
            <v>un</v>
          </cell>
          <cell r="E3738" t="e">
            <v>#N/A</v>
          </cell>
        </row>
        <row r="3739">
          <cell r="A3739" t="str">
            <v>DR004362</v>
          </cell>
          <cell r="B3739" t="str">
            <v>DR15350103/</v>
          </cell>
          <cell r="C3739" t="str">
            <v>Valvula de retencao, portinhola dupla, de ferro fundido ductil, classe 1MPa, pintado interna e externamente com tinta esmalte sintetico, inclusive fornecimento do material para junta (arruela de borracha, tirantes com porca), com diametro de 75mm.  Fornec</v>
          </cell>
          <cell r="D3739" t="str">
            <v>un</v>
          </cell>
          <cell r="E3739" t="e">
            <v>#N/A</v>
          </cell>
        </row>
        <row r="3740">
          <cell r="A3740" t="str">
            <v>DR004363</v>
          </cell>
          <cell r="B3740" t="str">
            <v>DR15350106/</v>
          </cell>
          <cell r="C3740" t="str">
            <v>Valvula de retencao, portinhola dupla, de ferro fundido ductil, classe 1MPa, pintado interna e externamente com tinta esmalte sintetico, inclusive fornecimento do material para junta (arruela de borracha, tirantes com porca), com diametro de 100mm.  Forne</v>
          </cell>
          <cell r="D3740" t="str">
            <v>un</v>
          </cell>
          <cell r="E3740" t="e">
            <v>#N/A</v>
          </cell>
        </row>
        <row r="3741">
          <cell r="A3741" t="str">
            <v>DR004364</v>
          </cell>
          <cell r="B3741" t="str">
            <v>DR15350109/</v>
          </cell>
          <cell r="C3741" t="str">
            <v>Valvula de retencao, portinhola dupla, de ferro fundido ductil, classe 1MPa, pintado interna e externamente com tinta esmalte sintetico, inclusive fornecimento do material para junta (arruela de borracha, tirantes com porca), com diametro de 150mm.  Forne</v>
          </cell>
          <cell r="D3741" t="str">
            <v>un</v>
          </cell>
          <cell r="E3741" t="e">
            <v>#N/A</v>
          </cell>
        </row>
        <row r="3742">
          <cell r="A3742" t="str">
            <v>DR004365</v>
          </cell>
          <cell r="B3742" t="str">
            <v>DR15350112/</v>
          </cell>
          <cell r="C3742" t="str">
            <v>Valvula de retencao, portinhola dupla, de ferro fundido ductil, classe 1MPa, pintado interna e externamente com tinta esmalte sintetico, inclusive fornecimento do material para junta (arruela de borracha, tirantes com porca), com diametro de 200mm.  Forne</v>
          </cell>
          <cell r="D3742" t="str">
            <v>un</v>
          </cell>
          <cell r="E3742" t="e">
            <v>#N/A</v>
          </cell>
        </row>
        <row r="3743">
          <cell r="A3743" t="str">
            <v>DR004366</v>
          </cell>
          <cell r="B3743" t="str">
            <v>DR15350115/</v>
          </cell>
          <cell r="C3743" t="str">
            <v>Valvula de retencao, portinhola dupla, de ferro fundido ductil, classe 1MPa, pintado interna e externamente com tinta esmalte sintetico, inclusive fornecimento do material para junta (arruela de borracha, tirantes com porca), com diametro de 250mm.  Forne</v>
          </cell>
          <cell r="D3743" t="str">
            <v>un</v>
          </cell>
          <cell r="E3743" t="e">
            <v>#N/A</v>
          </cell>
        </row>
        <row r="3744">
          <cell r="A3744" t="str">
            <v>DR004367</v>
          </cell>
          <cell r="B3744" t="str">
            <v>DR15350118/</v>
          </cell>
          <cell r="C3744" t="str">
            <v>Valvula de retencao, portinhola dupla, de ferro fundido ductil, classe 1MPa, pintado interna e externamente com tinta esmalte sintetico, inclusive fornecimento do material para junta (arruela de borracha, tirantes com porca), com diametro de 300mm.  Forne</v>
          </cell>
          <cell r="D3744" t="str">
            <v>un</v>
          </cell>
          <cell r="E3744" t="e">
            <v>#N/A</v>
          </cell>
        </row>
        <row r="3745">
          <cell r="A3745" t="str">
            <v>DR004314</v>
          </cell>
          <cell r="B3745" t="str">
            <v>DR15400050/</v>
          </cell>
          <cell r="C3745" t="str">
            <v>Valvula de pe com crivo, tipo classico, de ferro fundido ductil, classe 1MPa, pintado interna e externamente com tinta betuminosa, com 1 flange, inclusive fornecimento do material para junta (arruela de borracha, parafusos com porca), com diametro de 75mm</v>
          </cell>
          <cell r="D3745" t="str">
            <v>un</v>
          </cell>
          <cell r="E3745" t="e">
            <v>#N/A</v>
          </cell>
        </row>
        <row r="3746">
          <cell r="A3746" t="str">
            <v>DR004315</v>
          </cell>
          <cell r="B3746" t="str">
            <v>DR15400053/</v>
          </cell>
          <cell r="C3746" t="str">
            <v>Valvula de pe com crivo, tipo classico, de ferro fundido ductil, classe 1MPa, pintado interna e externamente com tinta betuminosa, com 1 flange, inclusive fornecimento do material para junta (arruela de borracha, parafusos com porca), com diametro de 100m</v>
          </cell>
          <cell r="D3746" t="str">
            <v>un</v>
          </cell>
          <cell r="E3746" t="e">
            <v>#N/A</v>
          </cell>
        </row>
        <row r="3747">
          <cell r="A3747" t="str">
            <v>DR004316</v>
          </cell>
          <cell r="B3747" t="str">
            <v>DR15400056/</v>
          </cell>
          <cell r="C3747" t="str">
            <v>Valvula de pe com crivo, tipo classico, de ferro fundido ductil, classe 1MPa, pintado interna e externamente com tinta betuminosa, com 1 flange, inclusive fornecimento do material para junta (arruela de borracha, parafusos com porca), com diametro de 150m</v>
          </cell>
          <cell r="D3747" t="str">
            <v>un</v>
          </cell>
          <cell r="E3747" t="e">
            <v>#N/A</v>
          </cell>
        </row>
        <row r="3748">
          <cell r="A3748" t="str">
            <v>DR004317</v>
          </cell>
          <cell r="B3748" t="str">
            <v>DR15400059/</v>
          </cell>
          <cell r="C3748" t="str">
            <v>Valvula de pe com crivo, tipo classico, de ferro fundido ductil, classe 1MPa, pintado interna e externamente com tinta betuminosa, com 1 flange, inclusive fornecimento do material para junta (arruela de borracha, parafusos com porca), com diametro de 200m</v>
          </cell>
          <cell r="D3748" t="str">
            <v>un</v>
          </cell>
          <cell r="E3748" t="e">
            <v>#N/A</v>
          </cell>
        </row>
        <row r="3749">
          <cell r="A3749" t="str">
            <v>DR004318</v>
          </cell>
          <cell r="B3749" t="str">
            <v>DR15400062/</v>
          </cell>
          <cell r="C3749" t="str">
            <v>Valvula de pe com crivo, tipo classico, de ferro fundido ductil, classe 1MPa, pintado interna e externamente com tinta betuminosa, com 1 flange, inclusive fornecimento do material para junta (arruela de borracha, parafusos com porca), com diametro de 250m</v>
          </cell>
          <cell r="D3749" t="str">
            <v>un</v>
          </cell>
          <cell r="E3749" t="e">
            <v>#N/A</v>
          </cell>
        </row>
        <row r="3750">
          <cell r="A3750" t="str">
            <v>DR004319</v>
          </cell>
          <cell r="B3750" t="str">
            <v>DR15400065/</v>
          </cell>
          <cell r="C3750" t="str">
            <v>Valvula de pe com crivo, tipo classico, de ferro fundido ductil, classe 1MPa, pintado interna e externamente com tinta betuminosa, com 1 flange, inclusive fornecimento do material para junta (arruela de borracha, parafusos com porca), com diametro de 300m</v>
          </cell>
          <cell r="D3750" t="str">
            <v>un</v>
          </cell>
          <cell r="E3750" t="e">
            <v>#N/A</v>
          </cell>
        </row>
        <row r="3751">
          <cell r="A3751" t="str">
            <v>DR004305</v>
          </cell>
          <cell r="B3751" t="str">
            <v>DR15450050/</v>
          </cell>
          <cell r="C3751" t="str">
            <v>Ventosa triplice com flange, de ferro fundido ductil, classe 1MPa, pintada interna e externamente com tinta Epoxi poliamida, inclusive fornecimento do material para junta (arruela de borracha, parafusos com porca), com diametro de 50mm.  Fornecimento e as</v>
          </cell>
          <cell r="D3751" t="str">
            <v>un</v>
          </cell>
          <cell r="E3751">
            <v>1221.27</v>
          </cell>
        </row>
        <row r="3752">
          <cell r="A3752" t="str">
            <v>DR008570</v>
          </cell>
          <cell r="B3752" t="str">
            <v>DR15450056/</v>
          </cell>
          <cell r="C3752" t="str">
            <v>Ventosa triplice com flange, de ferro fundido ductil, classe 1MPa, pintada interna e externamente com tinta Epoxi poliamida, inclusive fornecimento do material para junta (arruela de borracha, parafusos com porca), com diametro de 100mm.  Fornecimento e a</v>
          </cell>
          <cell r="D3752" t="str">
            <v>un</v>
          </cell>
          <cell r="E3752">
            <v>1889.86</v>
          </cell>
        </row>
        <row r="3753">
          <cell r="A3753" t="str">
            <v>DR004307</v>
          </cell>
          <cell r="B3753" t="str">
            <v>DR15450059/</v>
          </cell>
          <cell r="C3753" t="str">
            <v>Ventosa triplice com flange, de ferro fundido ductil, classe 1MPa, pintada interna e externamente com tinta Epoxi poliamida, inclusive fornecimento do material para junta (arruela de borracha, parafusos com porca), com diametro de 150mm.  Fornecimento e a</v>
          </cell>
          <cell r="D3753" t="str">
            <v>un</v>
          </cell>
          <cell r="E3753">
            <v>2267.4699999999998</v>
          </cell>
        </row>
        <row r="3754">
          <cell r="A3754" t="str">
            <v>DR005084</v>
          </cell>
          <cell r="B3754" t="str">
            <v>DR60100050/</v>
          </cell>
          <cell r="C3754" t="str">
            <v>Gabiao manta com espessura de 0,30m, malha de 6x8, fio de 2mm, revestido de PVC, inclusive o fornecimento de todos os materiais e colocacao.</v>
          </cell>
          <cell r="D3754" t="str">
            <v>m2</v>
          </cell>
          <cell r="E3754">
            <v>41.75</v>
          </cell>
        </row>
        <row r="3755">
          <cell r="A3755" t="str">
            <v>DR017784</v>
          </cell>
          <cell r="B3755" t="str">
            <v>DR65050050/</v>
          </cell>
          <cell r="C3755" t="str">
            <v>Colchao drenante com camada de 30cm de pedra britada no 3 e filtro de transicao de manta Bidim, tipo OP-30 ou similar.</v>
          </cell>
          <cell r="D3755" t="str">
            <v>m2</v>
          </cell>
          <cell r="E3755">
            <v>20.420000000000002</v>
          </cell>
        </row>
        <row r="3756">
          <cell r="A3756" t="str">
            <v>DR017783</v>
          </cell>
          <cell r="B3756" t="str">
            <v>DR65050100/</v>
          </cell>
          <cell r="C3756" t="str">
            <v>Manta Bidim ou similar tipo OP-30 em drenos subterraneos, gabioes, filtros de transicao, drenos profundos ou valetas.  Fornecimento e colocacao.</v>
          </cell>
          <cell r="D3756" t="str">
            <v>m2</v>
          </cell>
          <cell r="E3756">
            <v>3.97</v>
          </cell>
        </row>
        <row r="3757">
          <cell r="A3757" t="str">
            <v>DR009873</v>
          </cell>
          <cell r="B3757" t="str">
            <v>DR65050103/</v>
          </cell>
          <cell r="C3757" t="str">
            <v>Manta Bidim ou similar tipo OP-40 em drenos subterraneos, gabioes, filtros de transicao, drenos profundos ou valetas.  Fornecimento e colocacao.</v>
          </cell>
          <cell r="D3757" t="str">
            <v>m2</v>
          </cell>
          <cell r="E3757">
            <v>5.33</v>
          </cell>
        </row>
        <row r="3758">
          <cell r="A3758" t="str">
            <v>DR009874</v>
          </cell>
          <cell r="B3758" t="str">
            <v>DR65050106/</v>
          </cell>
          <cell r="C3758" t="str">
            <v>Manta Bidim ou similar tipo OP-60 em drenos subterraneos, gabioes, filtros de transicao, drenos profundos ou valetas.  Fornecimento e colocacao.</v>
          </cell>
          <cell r="D3758" t="str">
            <v>m2</v>
          </cell>
          <cell r="E3758">
            <v>7.25</v>
          </cell>
        </row>
        <row r="3759">
          <cell r="A3759" t="str">
            <v>DR009902</v>
          </cell>
          <cell r="B3759" t="str">
            <v>DR65050150/</v>
          </cell>
          <cell r="C3759" t="str">
            <v>Manta de Geogrelha flexivel, em fios multifilamentos de poliester de alta tenacidade, revestidos de PVC, em forma de grelha com abertura de malha de (20x20)mm, do tipo 20/13-20, Fortrac ou similar.  Fornecimento.</v>
          </cell>
          <cell r="D3759" t="str">
            <v>m2</v>
          </cell>
          <cell r="E3759">
            <v>11.42</v>
          </cell>
        </row>
        <row r="3760">
          <cell r="A3760" t="str">
            <v>DR009904</v>
          </cell>
          <cell r="B3760" t="str">
            <v>DR65050153/</v>
          </cell>
          <cell r="C3760" t="str">
            <v>Manta de Geogrelha flexivel, em fios multifilamentos de poliester de alta tenacidade, revestidos de PVC, em forma de grelha com abertura de malha de (20x20)mm, do tipo 35/20-20, Fortrac ou similar.  Fornecimento.</v>
          </cell>
          <cell r="D3760" t="str">
            <v>m2</v>
          </cell>
          <cell r="E3760">
            <v>17.84</v>
          </cell>
        </row>
        <row r="3761">
          <cell r="A3761" t="str">
            <v>DR010638</v>
          </cell>
          <cell r="B3761" t="str">
            <v>DR65050156/</v>
          </cell>
          <cell r="C3761" t="str">
            <v>Manta de Geogrelha flexivel, em fios multifilamentos de poliester de alta tenacidade, revestidos de PVC, em forma de grelha com abertura de malha de (20x20)mm, do tipo 55/30-20, Fortrac ou similar.  Fornecimento.</v>
          </cell>
          <cell r="D3761" t="str">
            <v>m2</v>
          </cell>
          <cell r="E3761">
            <v>15</v>
          </cell>
        </row>
        <row r="3762">
          <cell r="A3762" t="str">
            <v>DR009905</v>
          </cell>
          <cell r="B3762" t="str">
            <v>DR65050159/</v>
          </cell>
          <cell r="C3762" t="str">
            <v>Manta de Geogrelha flexivel, em fios multifilamentos de poliester de alta tenacidade, revestidos de PVC, em forma de grelha com abertura de malha de (20x20)mm, do tipo 80/30-20, Fortrac ou similar.  Fornecimento.</v>
          </cell>
          <cell r="D3762" t="str">
            <v>m2</v>
          </cell>
          <cell r="E3762">
            <v>25.99</v>
          </cell>
        </row>
        <row r="3763">
          <cell r="A3763" t="str">
            <v>DR009906</v>
          </cell>
          <cell r="B3763" t="str">
            <v>DR65050200/</v>
          </cell>
          <cell r="C3763" t="str">
            <v>Manta Multidren ou similar, TD 20S, constituida de um nucleo drenante de polietileno de alta densidade e geotextil Bidim de filamentos continuos de poliester.  Fornecimento.</v>
          </cell>
          <cell r="D3763" t="str">
            <v>m2</v>
          </cell>
          <cell r="E3763">
            <v>17.600000000000001</v>
          </cell>
        </row>
        <row r="3764">
          <cell r="A3764" t="str">
            <v>DR009900</v>
          </cell>
          <cell r="B3764" t="str">
            <v>DR65050250/</v>
          </cell>
          <cell r="C3764" t="str">
            <v>Sistema de Confinamento Celular de polietileno texturizado, GEOWEB ou similar, tipo GW 8204, medindo (2,4x6)m.  Fornecimento.</v>
          </cell>
          <cell r="D3764" t="str">
            <v>m2</v>
          </cell>
          <cell r="E3764">
            <v>74.08</v>
          </cell>
        </row>
        <row r="3765">
          <cell r="A3765" t="str">
            <v>DR009901</v>
          </cell>
          <cell r="B3765" t="str">
            <v>DR65050253/</v>
          </cell>
          <cell r="C3765" t="str">
            <v>Sistema de Confinamento Celular de polietileno texturizado, GEOWEB ou similar, tipo GW 8404, medindo (2,4x12)m.  Fornecimento.</v>
          </cell>
          <cell r="D3765" t="str">
            <v>m2</v>
          </cell>
          <cell r="E3765">
            <v>32.369999999999997</v>
          </cell>
        </row>
        <row r="3766">
          <cell r="A3766" t="str">
            <v>DR007928</v>
          </cell>
          <cell r="B3766" t="str">
            <v>DR70050050/</v>
          </cell>
          <cell r="C3766" t="str">
            <v>Revestimento de canal, utilizando Sistema de Confinamento Celular, GEOWEB ou similar, tipo GWLC 8404 (celula larga), sendo as celulas preenchidas com concreto fck=11MPa, inclusive o fornecimento de todos os materiais e Geotextil Bidim OP-30, exclusive pre</v>
          </cell>
          <cell r="D3766" t="str">
            <v>m2</v>
          </cell>
          <cell r="E3766">
            <v>61.58</v>
          </cell>
        </row>
        <row r="3767">
          <cell r="A3767" t="str">
            <v>DR010281</v>
          </cell>
          <cell r="B3767" t="str">
            <v>DR75050050/</v>
          </cell>
          <cell r="C3767" t="str">
            <v>Levantamento, limpeza e reassentamento de tubos de concreto para galerias de aguas pluviais, com diametro de 0,40m.</v>
          </cell>
          <cell r="D3767" t="str">
            <v>m</v>
          </cell>
          <cell r="E3767">
            <v>27.42</v>
          </cell>
        </row>
        <row r="3768">
          <cell r="A3768" t="str">
            <v>DR010283</v>
          </cell>
          <cell r="B3768" t="str">
            <v>DR75050053/</v>
          </cell>
          <cell r="C3768" t="str">
            <v>Levantamento, limpeza e reassentamento de tubos de concreto para galerias de aguas pluviais, com diametro de 0,50m.</v>
          </cell>
          <cell r="D3768" t="str">
            <v>m</v>
          </cell>
          <cell r="E3768">
            <v>35.729999999999997</v>
          </cell>
        </row>
        <row r="3769">
          <cell r="A3769" t="str">
            <v>DR010288</v>
          </cell>
          <cell r="B3769" t="str">
            <v>DR75050056/</v>
          </cell>
          <cell r="C3769" t="str">
            <v>Levantamento, limpeza e reassentamento de tubos de concreto para galerias de aguas pluviais, com diametro de 0,60m.</v>
          </cell>
          <cell r="D3769" t="str">
            <v>m</v>
          </cell>
          <cell r="E3769">
            <v>42.11</v>
          </cell>
        </row>
        <row r="3770">
          <cell r="A3770" t="str">
            <v>DR010289</v>
          </cell>
          <cell r="B3770" t="str">
            <v>DR75050059/</v>
          </cell>
          <cell r="C3770" t="str">
            <v>Levantamento, limpeza e reassentamento de tubos de concreto para galerias de aguas pluviais, com diametro de 0,70m.</v>
          </cell>
          <cell r="D3770" t="str">
            <v>m</v>
          </cell>
          <cell r="E3770">
            <v>49.56</v>
          </cell>
        </row>
        <row r="3771">
          <cell r="A3771" t="str">
            <v>DR010290</v>
          </cell>
          <cell r="B3771" t="str">
            <v>DR75050062/</v>
          </cell>
          <cell r="C3771" t="str">
            <v>Levantamento, limpeza e reassentamento de tubos de concreto para galerias de aguas pluviais, com diametro de 0,80m.</v>
          </cell>
          <cell r="D3771" t="str">
            <v>m</v>
          </cell>
          <cell r="E3771">
            <v>56.84</v>
          </cell>
        </row>
        <row r="3772">
          <cell r="A3772" t="str">
            <v>DR010291</v>
          </cell>
          <cell r="B3772" t="str">
            <v>DR75050065/</v>
          </cell>
          <cell r="C3772" t="str">
            <v>Levantamento, limpeza e reassentamento de tubos de concreto para galerias de aguas pluviais, com diametro de 0,90m.</v>
          </cell>
          <cell r="D3772" t="str">
            <v>m</v>
          </cell>
          <cell r="E3772">
            <v>74.989999999999995</v>
          </cell>
        </row>
        <row r="3773">
          <cell r="A3773" t="str">
            <v>DR010292</v>
          </cell>
          <cell r="B3773" t="str">
            <v>DR75050068/</v>
          </cell>
          <cell r="C3773" t="str">
            <v>Levantamento, limpeza e reassentamento de tubos de concreto para galerias de aguas pluviais, com diametro de 1,00m.</v>
          </cell>
          <cell r="D3773" t="str">
            <v>m</v>
          </cell>
          <cell r="E3773">
            <v>94.31</v>
          </cell>
        </row>
        <row r="3774">
          <cell r="A3774" t="str">
            <v>DR010293</v>
          </cell>
          <cell r="B3774" t="str">
            <v>DR75050071/</v>
          </cell>
          <cell r="C3774" t="str">
            <v>Levantamento, limpeza e reassentamento de tubos de concreto para galerias de aguas pluviais, com diametro de 1,10m.</v>
          </cell>
          <cell r="D3774" t="str">
            <v>m</v>
          </cell>
          <cell r="E3774">
            <v>112.34</v>
          </cell>
        </row>
        <row r="3775">
          <cell r="A3775" t="str">
            <v>DR010294</v>
          </cell>
          <cell r="B3775" t="str">
            <v>DR75050074/</v>
          </cell>
          <cell r="C3775" t="str">
            <v>Levantamento, limpeza e reassentamento de tubos de concreto para galerias de aguas pluviais, com diametro de 1,20m.</v>
          </cell>
          <cell r="D3775" t="str">
            <v>m</v>
          </cell>
          <cell r="E3775">
            <v>122.28</v>
          </cell>
        </row>
        <row r="3776">
          <cell r="A3776" t="str">
            <v>DR010295</v>
          </cell>
          <cell r="B3776" t="str">
            <v>DR75050077/</v>
          </cell>
          <cell r="C3776" t="str">
            <v>Levantamento, limpeza e reassentamento de tubos de concreto para galerias de aguas pluviais, com diametro de 1,50m.</v>
          </cell>
          <cell r="D3776" t="str">
            <v>m</v>
          </cell>
          <cell r="E3776">
            <v>146.13999999999999</v>
          </cell>
        </row>
        <row r="3777">
          <cell r="A3777" t="str">
            <v>DR010296</v>
          </cell>
          <cell r="B3777" t="str">
            <v>DR75050080/</v>
          </cell>
          <cell r="C3777" t="str">
            <v>Levantamento, limpeza e reassentamento de tubos de concreto para galerias de aguas pluviais, com diametro de 2,00m.</v>
          </cell>
          <cell r="D3777" t="str">
            <v>m</v>
          </cell>
          <cell r="E3777">
            <v>201.04</v>
          </cell>
        </row>
        <row r="3778">
          <cell r="A3778" t="str">
            <v>EQ001224</v>
          </cell>
          <cell r="B3778" t="str">
            <v>EQ05050050B</v>
          </cell>
          <cell r="C3778" t="str">
            <v>Caminhao basculante, capacidade de 5m3, com motorista, material de operacao e material de manutencao, com as seguintes especificacoes minimas: motor diesel de 162CV.  Custo horario produtivo.</v>
          </cell>
          <cell r="D3778" t="str">
            <v>h</v>
          </cell>
          <cell r="E3778">
            <v>38.119999999999997</v>
          </cell>
        </row>
        <row r="3779">
          <cell r="A3779" t="str">
            <v>EQ001225</v>
          </cell>
          <cell r="B3779" t="str">
            <v>EQ05050053A</v>
          </cell>
          <cell r="C3779" t="str">
            <v>Caminhao bascalunte, capacidade de 5m3, com motorista e material de operacao, com as seguintes especificacoes minimas: motor diesel de 162CV.  Custo horario improdutivo (motor funcionando).</v>
          </cell>
          <cell r="D3779" t="str">
            <v>h</v>
          </cell>
          <cell r="E3779">
            <v>21.91</v>
          </cell>
        </row>
        <row r="3780">
          <cell r="A3780" t="str">
            <v>EQ001226</v>
          </cell>
          <cell r="B3780" t="str">
            <v>EQ05050056/</v>
          </cell>
          <cell r="C3780" t="str">
            <v>Caminhao basculante, capacidade de 5m3, com motorista, com as seguintes especificacoes minimas: motor diesel de 162CV.  Custo horario improdutivo (motor desligado).</v>
          </cell>
          <cell r="D3780" t="str">
            <v>h</v>
          </cell>
          <cell r="E3780">
            <v>10.66</v>
          </cell>
        </row>
        <row r="3781">
          <cell r="A3781" t="str">
            <v>EQ010502</v>
          </cell>
          <cell r="B3781" t="str">
            <v>EQ05050062A</v>
          </cell>
          <cell r="C3781" t="str">
            <v>Caminhao basculante, capacidade de 5m3, com motorista, material de  operacao, material de manutencao e licenciamento,  com as seguintes especificacoes minimas: motor diesel de 208CV.  Custo mensal.</v>
          </cell>
          <cell r="D3781" t="str">
            <v>un.mes</v>
          </cell>
          <cell r="E3781">
            <v>4129.8</v>
          </cell>
        </row>
        <row r="3782">
          <cell r="A3782" t="str">
            <v>EQ001227</v>
          </cell>
          <cell r="B3782" t="str">
            <v>EQ05050100B</v>
          </cell>
          <cell r="C3782" t="str">
            <v>Caminhao basculante, com capacidade de 7m3, com motorista, material de operacao e material de manutencao, com as seguintes especificacoes minimas: motor diesel de 208CV.  Custo horario produtivo.</v>
          </cell>
          <cell r="D3782" t="str">
            <v>h</v>
          </cell>
          <cell r="E3782">
            <v>44.19</v>
          </cell>
        </row>
        <row r="3783">
          <cell r="A3783" t="str">
            <v>EQ001228</v>
          </cell>
          <cell r="B3783" t="str">
            <v>EQ05050103A</v>
          </cell>
          <cell r="C3783" t="str">
            <v>Caminhao basculante, com capacidade de 7m3, com motorista e material de operacao, com as seguintes especificacoes minimas: motor diesel de 208CV.  Custo horario improdutivo (motor funcionando).</v>
          </cell>
          <cell r="D3783" t="str">
            <v>h</v>
          </cell>
          <cell r="E3783">
            <v>24.95</v>
          </cell>
        </row>
        <row r="3784">
          <cell r="A3784" t="str">
            <v>EQ001229</v>
          </cell>
          <cell r="B3784" t="str">
            <v>EQ05050106/</v>
          </cell>
          <cell r="C3784" t="str">
            <v>Caminhao basculante, com capacidade de 7m3, com motorista, com as seguintes especificacoes minimas: motor diesel de 208CV.  Custo horario improdutivo (motor desligado).</v>
          </cell>
          <cell r="D3784" t="str">
            <v>h</v>
          </cell>
          <cell r="E3784">
            <v>11.82</v>
          </cell>
        </row>
        <row r="3785">
          <cell r="A3785" t="str">
            <v>EQ010503</v>
          </cell>
          <cell r="B3785" t="str">
            <v>EQ05050112A</v>
          </cell>
          <cell r="C3785" t="str">
            <v>Caminhao basculante, capacidade de 7m3, com motorista, material de  operacao, material de manutencao e licenciamento,  com as seguintes especificacoes minimas: motor diesel de 208CV.  Custo mensal.</v>
          </cell>
          <cell r="D3785" t="str">
            <v>un.mes</v>
          </cell>
          <cell r="E3785">
            <v>5112.58</v>
          </cell>
        </row>
        <row r="3786">
          <cell r="A3786" t="str">
            <v>EQ017851</v>
          </cell>
          <cell r="B3786" t="str">
            <v>EQ05050150A</v>
          </cell>
          <cell r="C3786" t="str">
            <v>Caminhao basculante, com capacidade de 8m3 a 10m3, com motorista, material de operacao e material de manutencao, com as seguintes especificacoes minimas: motor diesel de 210CV. Custo horario produtivo.</v>
          </cell>
          <cell r="D3786" t="str">
            <v>h</v>
          </cell>
          <cell r="E3786">
            <v>46.61</v>
          </cell>
        </row>
        <row r="3787">
          <cell r="A3787" t="str">
            <v>EQ017852</v>
          </cell>
          <cell r="B3787" t="str">
            <v>EQ05050153/</v>
          </cell>
          <cell r="C3787" t="str">
            <v>Caminhao basculante, com capacidade de 8m3 a 10m3, com motorista e material de operacao, com as seguintes especificacoes minimas: motor diesel de 210CV. Custo horario improdutivo (motor funcionando).</v>
          </cell>
          <cell r="D3787" t="str">
            <v>h</v>
          </cell>
          <cell r="E3787">
            <v>26.16</v>
          </cell>
        </row>
        <row r="3788">
          <cell r="A3788" t="str">
            <v>EQ017853</v>
          </cell>
          <cell r="B3788" t="str">
            <v>EQ05050156/</v>
          </cell>
          <cell r="C3788" t="str">
            <v>Caminhao basculante, com capacidade de 8m3 a 10m3, com motorista, com as seguintes especificacoes minimas: motor diesel de 210CV. Custo horario improdutivo (motor desligado).</v>
          </cell>
          <cell r="D3788" t="str">
            <v>h</v>
          </cell>
          <cell r="E3788">
            <v>13.03</v>
          </cell>
        </row>
        <row r="3789">
          <cell r="A3789" t="str">
            <v>EQ017855</v>
          </cell>
          <cell r="B3789" t="str">
            <v>EQ05050200A</v>
          </cell>
          <cell r="C3789" t="str">
            <v>Caminhao basculante, com capacidade de 10m3 a 12m3, com motorista, material de operacao e material de manutencao, com as seguintes especificacoes minimas: motor diesel de 220CV. Custo horario produtivo.</v>
          </cell>
          <cell r="D3789" t="str">
            <v>h</v>
          </cell>
          <cell r="E3789">
            <v>49.22</v>
          </cell>
        </row>
        <row r="3790">
          <cell r="A3790" t="str">
            <v>EQ017856</v>
          </cell>
          <cell r="B3790" t="str">
            <v>EQ05050203/</v>
          </cell>
          <cell r="C3790" t="str">
            <v>Caminhao basculante, com capacidade de 10m3 a 12m3, com motorista, material de operacao, com as seguintes especificacoes minimas: motor diesel de 220CV. Custo horario improdutivo (motor funcionando).</v>
          </cell>
          <cell r="D3790" t="str">
            <v>h</v>
          </cell>
          <cell r="E3790">
            <v>27.46</v>
          </cell>
        </row>
        <row r="3791">
          <cell r="A3791" t="str">
            <v>EQ017857</v>
          </cell>
          <cell r="B3791" t="str">
            <v>EQ05050206/</v>
          </cell>
          <cell r="C3791" t="str">
            <v>Caminhao basculante, com capacidade de 10m3 a 12m3, com motorista, com as seguintes especificacoes minimas: motor diesel de 220CV. Custo horario improdutivo (motor desligado).</v>
          </cell>
          <cell r="D3791" t="str">
            <v>h</v>
          </cell>
          <cell r="E3791">
            <v>13.71</v>
          </cell>
        </row>
        <row r="3792">
          <cell r="A3792" t="str">
            <v>EQ017695</v>
          </cell>
          <cell r="B3792" t="str">
            <v>EQ05050250A</v>
          </cell>
          <cell r="C3792" t="str">
            <v>Caminhao bau para transporte de especies vegetais, com capacidade de 3,5t, com motorista, material de operacao, material de manutencao e licenciamento, com as seguintes especificacoes minimas: motor diesel de 141CV, revestimento interno em placa de eucate</v>
          </cell>
          <cell r="D3792" t="str">
            <v>un.mes</v>
          </cell>
          <cell r="E3792">
            <v>2509.44</v>
          </cell>
        </row>
        <row r="3793">
          <cell r="A3793" t="str">
            <v>EQ001215</v>
          </cell>
          <cell r="B3793" t="str">
            <v>EQ05050300A</v>
          </cell>
          <cell r="C3793" t="str">
            <v>Caminhao com Carroceria Fixa, capacidade de 3,5t, com motorista, material de operacao e material de manutencao, com as seguintes especificacoes minimas: motor diesel de 85CV.  Custo horario produtivo.</v>
          </cell>
          <cell r="D3793" t="str">
            <v>h</v>
          </cell>
          <cell r="E3793">
            <v>31.62</v>
          </cell>
        </row>
        <row r="3794">
          <cell r="A3794" t="str">
            <v>EQ001216</v>
          </cell>
          <cell r="B3794" t="str">
            <v>EQ05050303/</v>
          </cell>
          <cell r="C3794" t="str">
            <v>Caminhao com Carroceria Fixa, capacidade de 3,5t, com motorista e material de operacao, com as seguintes especificacoes minimas: motor diesel de 85CV.  Custo horario improdutivo (motor funcionando).</v>
          </cell>
          <cell r="D3794" t="str">
            <v>h</v>
          </cell>
          <cell r="E3794">
            <v>16.29</v>
          </cell>
        </row>
        <row r="3795">
          <cell r="A3795" t="str">
            <v>EQ001217</v>
          </cell>
          <cell r="B3795" t="str">
            <v>EQ05050306/</v>
          </cell>
          <cell r="C3795" t="str">
            <v>Caminhao com Carroceria Fixa, capacidade de 3,5t, com motorista, com as seguintes especificacoes minimas: motor diesel de 85CV.  Custo horario improdutivo (motor desligado).</v>
          </cell>
          <cell r="D3795" t="str">
            <v>h</v>
          </cell>
          <cell r="E3795">
            <v>8.7899999999999991</v>
          </cell>
        </row>
        <row r="3796">
          <cell r="A3796" t="str">
            <v>EQ017906</v>
          </cell>
          <cell r="B3796" t="str">
            <v>EQ05050312A</v>
          </cell>
          <cell r="C3796" t="str">
            <v>Caminhao Carroceria fixa, capacidade de 3,5t, com motorista, material de  operacao, material de manutencao e licenciamento,  com as seguintes especificacoes minimas: motor diesel de 85CV.  Custo mensal.</v>
          </cell>
          <cell r="D3796" t="str">
            <v>un.mes</v>
          </cell>
          <cell r="E3796">
            <v>3206.37</v>
          </cell>
        </row>
        <row r="3797">
          <cell r="A3797" t="str">
            <v>EQ017899</v>
          </cell>
          <cell r="B3797" t="str">
            <v>EQ05050350A</v>
          </cell>
          <cell r="C3797" t="str">
            <v>Caminhao Carroceria fixa, capacidade de 3,5t, equipado com plataforma elevatoria pantografica hidraulica, com motorista operador e um ajudante, material de operacao e material de manutencao, com as seguintes especificacoes minimas: motor diesel de 85CV, p</v>
          </cell>
          <cell r="D3797" t="str">
            <v>h</v>
          </cell>
          <cell r="E3797">
            <v>43.74</v>
          </cell>
        </row>
        <row r="3798">
          <cell r="A3798" t="str">
            <v>EQ017904</v>
          </cell>
          <cell r="B3798" t="str">
            <v>EQ05050353/</v>
          </cell>
          <cell r="C3798" t="str">
            <v>Caminhao Carroceria fixa, capacidade de 3,5t, equipado com plataforma elevatoria pantografica hidraulica, com motorista operador e um ajudante, material de operacao, com as seguintes especificacoes minimas: motor diesel de 85CV, plataforma com elevacao de</v>
          </cell>
          <cell r="D3798" t="str">
            <v>h</v>
          </cell>
          <cell r="E3798">
            <v>30.22</v>
          </cell>
        </row>
        <row r="3799">
          <cell r="A3799" t="str">
            <v>EQ017905</v>
          </cell>
          <cell r="B3799" t="str">
            <v>EQ05050356/</v>
          </cell>
          <cell r="C3799" t="str">
            <v>Caminhao Carroceria fixa, capacidade de 3,5t, equipado com plataforma elevatoria pantografica hidraulica, com motorista operador e um ajudante, com as seguintes especificacoes minimas: motor diesel de 85CV, plataforma com elevacao de ate 8,5m.  Custo hora</v>
          </cell>
          <cell r="D3799" t="str">
            <v>h</v>
          </cell>
          <cell r="E3799">
            <v>18.97</v>
          </cell>
        </row>
        <row r="3800">
          <cell r="A3800" t="str">
            <v>EQ001218</v>
          </cell>
          <cell r="B3800" t="str">
            <v>EQ05050400A</v>
          </cell>
          <cell r="C3800" t="str">
            <v>Caminhao com Carroceria Fixa, capacidade de 7,5t, com motorista, material de operacao e material de manutencao, com as seguintes especificacoes minimas: motor diesel de 162CV.  Custo horario produtivo.</v>
          </cell>
          <cell r="D3800" t="str">
            <v>h</v>
          </cell>
          <cell r="E3800">
            <v>43.67</v>
          </cell>
        </row>
        <row r="3801">
          <cell r="A3801" t="str">
            <v>EQ001219</v>
          </cell>
          <cell r="B3801" t="str">
            <v>EQ05050403/</v>
          </cell>
          <cell r="C3801" t="str">
            <v>Caminhao com Carroceria Fixa, capacidade de 7,5t, com motorista e material de operacao, com as seguintes especificacoes minimas: motor diesel de 162CV.  Custo horario improdutivo (motor funcionando).</v>
          </cell>
          <cell r="D3801" t="str">
            <v>h</v>
          </cell>
          <cell r="E3801">
            <v>21.16</v>
          </cell>
        </row>
        <row r="3802">
          <cell r="A3802" t="str">
            <v>EQ001220</v>
          </cell>
          <cell r="B3802" t="str">
            <v>EQ05050406/</v>
          </cell>
          <cell r="C3802" t="str">
            <v>Caminhao com Carroceria Fixa, capacidade de 7,5t, com motorista, com as seguintes especificacoes minimas: motor diesel de 162CV.  Custo horario improdutivo (motor desligado).</v>
          </cell>
          <cell r="D3802" t="str">
            <v>h</v>
          </cell>
          <cell r="E3802">
            <v>9.52</v>
          </cell>
        </row>
        <row r="3803">
          <cell r="A3803" t="str">
            <v>EQ002304</v>
          </cell>
          <cell r="B3803" t="str">
            <v>EQ05050415A</v>
          </cell>
          <cell r="C3803" t="str">
            <v>Caminhao com Carroceria Fixa, capacidade de 7,5t, equipado com guindaste hidraulico com capacidade de 3,5t, com motorista operador e um ajudante, material de operacao e material de manutencao, com as seguintes especificacoes minimas: motor diesel de 162CV</v>
          </cell>
          <cell r="D3803" t="str">
            <v>h</v>
          </cell>
          <cell r="E3803">
            <v>54.23</v>
          </cell>
        </row>
        <row r="3804">
          <cell r="A3804" t="str">
            <v>EQ010490</v>
          </cell>
          <cell r="B3804" t="str">
            <v>EQ05050418/</v>
          </cell>
          <cell r="C3804" t="str">
            <v>Caminhao com Carroceria Fixa, capacidade de 7,5t, equipado com guindaste hidraulico com capacidade de 3,5t, com motorista operador e um ajudante, material de operacao, com as seguintes especificacoes minimas: motor diesel de 162CV, guindaste hidraulico pr</v>
          </cell>
          <cell r="D3804" t="str">
            <v>h</v>
          </cell>
          <cell r="E3804">
            <v>29.91</v>
          </cell>
        </row>
        <row r="3805">
          <cell r="A3805" t="str">
            <v>EQ010491</v>
          </cell>
          <cell r="B3805" t="str">
            <v>EQ05050421/</v>
          </cell>
          <cell r="C3805" t="str">
            <v xml:space="preserve">Caminhao com Carroceria Fixa, capacidade de 7,5t, equipado com guindaste hidraulico com capacidade de 3,5t, com motorista operador e um ajudante, com as seguintes especificacoes minimas: motor diesel de 162CV, guindaste hidraulico provido de lanca de ate </v>
          </cell>
          <cell r="D3805" t="str">
            <v>h</v>
          </cell>
          <cell r="E3805">
            <v>18.27</v>
          </cell>
        </row>
        <row r="3806">
          <cell r="A3806" t="str">
            <v>EQ017901</v>
          </cell>
          <cell r="B3806" t="str">
            <v>EQ05050450A</v>
          </cell>
          <cell r="C3806" t="str">
            <v>Caminhao Carroceria fixa, capacidade de 7,5t, cesto duplo, com motorista operador, material de  operacao e material de manutencao, com as seguintes especificacoes minimas: motor diesel de 162CV, guindaste hidraulico acoplado de 15,5tf/m de momento de carg</v>
          </cell>
          <cell r="D3806" t="str">
            <v>h</v>
          </cell>
          <cell r="E3806">
            <v>55.42</v>
          </cell>
        </row>
        <row r="3807">
          <cell r="A3807" t="str">
            <v>EQ017902</v>
          </cell>
          <cell r="B3807" t="str">
            <v>EQ05050453/</v>
          </cell>
          <cell r="C3807" t="str">
            <v>Caminhao Carroceria fixa, capacidade de 7,5t, cesto duplo, com motorista operador, material de  operacao, com as seguintes especificacoes minimas: motor diesel de 162CV, guindaste hidraulico acoplado de 15,5tf/m de momento de carga util, lanca com cesto d</v>
          </cell>
          <cell r="D3807" t="str">
            <v>h</v>
          </cell>
          <cell r="E3807">
            <v>31.49</v>
          </cell>
        </row>
        <row r="3808">
          <cell r="A3808" t="str">
            <v>EQ017903</v>
          </cell>
          <cell r="B3808" t="str">
            <v>EQ05050456/</v>
          </cell>
          <cell r="C3808" t="str">
            <v>Caminhao Carroceria fixa, capacidade de 7,5t, cesto duplo, com motorista operador, com as seguintes especificacoes minimas: motor diesel de 162CV, guindaste hidraulico acoplado de 15,5tf/m de momento de carga util, lanca com cesto duplo com alcance de 16m</v>
          </cell>
          <cell r="D3808" t="str">
            <v>h</v>
          </cell>
          <cell r="E3808">
            <v>16.93</v>
          </cell>
        </row>
        <row r="3809">
          <cell r="A3809" t="str">
            <v>EQ004358</v>
          </cell>
          <cell r="B3809" t="str">
            <v>EQ05050500A</v>
          </cell>
          <cell r="C3809" t="str">
            <v>Caminhao plataforma, capacidade de 3,5t, com motorista operador, com as seguintes especificacoes minimas: motor diesel de 85CV, elevacao de 8,5m.  Custo horario improdutivo (motor desligado).</v>
          </cell>
          <cell r="D3809" t="str">
            <v>h</v>
          </cell>
          <cell r="E3809">
            <v>17.22</v>
          </cell>
        </row>
        <row r="3810">
          <cell r="A3810" t="str">
            <v>EQ017907</v>
          </cell>
          <cell r="B3810" t="str">
            <v>EQ05050509A</v>
          </cell>
          <cell r="C3810" t="str">
            <v>Caminhao com plataforma elevatoria pantografica hidraulica, com elevacao ate 8,5m, com motorista operador e um ajudante, com as seguintes especificacoes minimas: motor diesel de 85CV.  Custo mensal.</v>
          </cell>
          <cell r="D3810" t="str">
            <v>un.mes</v>
          </cell>
          <cell r="E3810">
            <v>4879.7299999999996</v>
          </cell>
        </row>
        <row r="3811">
          <cell r="A3811" t="str">
            <v>EQ002348</v>
          </cell>
          <cell r="B3811" t="str">
            <v>EQ05050512/</v>
          </cell>
          <cell r="C3811" t="str">
            <v>Plataforma pantografica, elevacao ate 8,5m, exclusive operador.  Custo horario produtivo.</v>
          </cell>
          <cell r="D3811" t="str">
            <v>h</v>
          </cell>
          <cell r="E3811">
            <v>8.43</v>
          </cell>
        </row>
        <row r="3812">
          <cell r="A3812" t="str">
            <v>EQ001239</v>
          </cell>
          <cell r="B3812" t="str">
            <v>EQ05050600A</v>
          </cell>
          <cell r="C3812" t="str">
            <v>Caminhao tanque, com capacidade de 6000 litros, com motorista, material de operacao e material de manutencao, com as seguintes especificacoes minimas: motor diesel de 162CV, pipa com motobamba e barra de irrigacao.  Custo horario produtivo.</v>
          </cell>
          <cell r="D3812" t="str">
            <v>h</v>
          </cell>
          <cell r="E3812">
            <v>46.48</v>
          </cell>
        </row>
        <row r="3813">
          <cell r="A3813" t="str">
            <v>EQ001240</v>
          </cell>
          <cell r="B3813" t="str">
            <v>EQ05050603/</v>
          </cell>
          <cell r="C3813" t="str">
            <v>Caminhao tanque, com capacidade de 6000 litros, com motorista e material de operacao, com as seguintes especificacoes minimas: motor diesel de 162CV, pipa com motobamba e barra de irrigacao.  Custo horario improdutivo (motor funcionando).</v>
          </cell>
          <cell r="D3813" t="str">
            <v>h</v>
          </cell>
          <cell r="E3813">
            <v>22.37</v>
          </cell>
        </row>
        <row r="3814">
          <cell r="A3814" t="str">
            <v>EQ001241</v>
          </cell>
          <cell r="B3814" t="str">
            <v>EQ05050606/</v>
          </cell>
          <cell r="C3814" t="str">
            <v>Caminhao tanque, com capacidade de 6000 litros, com motorista, com as seguintes especificacoes minimas: motor diesel de 162CV, pipa com motobamba e barra de irrigacao.  Custo horario improdutivo (motor desligado).</v>
          </cell>
          <cell r="D3814" t="str">
            <v>h</v>
          </cell>
          <cell r="E3814">
            <v>10.73</v>
          </cell>
        </row>
        <row r="3815">
          <cell r="A3815" t="str">
            <v>EQ001409</v>
          </cell>
          <cell r="B3815" t="str">
            <v>EQ20050800A</v>
          </cell>
          <cell r="C3815" t="str">
            <v>Vassoura Mecanica, rebocavel, largura de trabalho de 2,44m, sem operador.  Aluguel produtivo.</v>
          </cell>
          <cell r="D3815" t="str">
            <v>h</v>
          </cell>
          <cell r="E3815">
            <v>3.81</v>
          </cell>
        </row>
        <row r="3816">
          <cell r="A3816" t="str">
            <v>EQ001410</v>
          </cell>
          <cell r="B3816" t="str">
            <v>EQ20050806/</v>
          </cell>
          <cell r="C3816" t="str">
            <v>Vassoura Mecanica, rebocavel, largura de trabalho de 2,44m sem operador.  Aluguel improdutivo motor parado.</v>
          </cell>
          <cell r="D3816" t="str">
            <v>h</v>
          </cell>
          <cell r="E3816">
            <v>1.52</v>
          </cell>
        </row>
        <row r="3817">
          <cell r="A3817" t="str">
            <v>EQ001400</v>
          </cell>
          <cell r="B3817" t="str">
            <v>EQ20050850A</v>
          </cell>
          <cell r="C3817" t="str">
            <v>Vibro acabadora para asfalto, sobre esteiras, capacidade de producao de 400t/h, largura de pavimentacao de 3,05m a 4,75m, motor diesel de 98CV (96,04HP),  com operador e ajudante.  Aluguel produtivo.</v>
          </cell>
          <cell r="D3817" t="str">
            <v>h</v>
          </cell>
          <cell r="E3817">
            <v>89.52</v>
          </cell>
        </row>
        <row r="3818">
          <cell r="A3818" t="str">
            <v>EQ001402</v>
          </cell>
          <cell r="B3818" t="str">
            <v>EQ20050856/</v>
          </cell>
          <cell r="C3818" t="str">
            <v>Vibro acabadora para asfalto, sobre esteiras, capacidade de producao de 400t/h, largura de pavimentacao de 3,05m a 4,75m, motor diesel de 98CV (96,04HP),  com operador e ajudante.  Aluguel improdutivo motor parado.</v>
          </cell>
          <cell r="D3818" t="str">
            <v>h</v>
          </cell>
          <cell r="E3818">
            <v>34.47</v>
          </cell>
        </row>
        <row r="3819">
          <cell r="A3819" t="str">
            <v>EQ010501</v>
          </cell>
          <cell r="B3819" t="str">
            <v>EQ20050862A</v>
          </cell>
          <cell r="C3819" t="str">
            <v>Vibro Acabadora,  modelo SA 115 CR, com capacidade do silo de asfalto de 10,5t, largura de 4,55m e potencia de 98CV, Ciber ou similar.  Aluguel produtivo.</v>
          </cell>
          <cell r="D3819" t="str">
            <v>h</v>
          </cell>
          <cell r="E3819">
            <v>91.02</v>
          </cell>
        </row>
        <row r="3820">
          <cell r="A3820" t="str">
            <v>EQ010496</v>
          </cell>
          <cell r="B3820" t="str">
            <v>EQ20050865/</v>
          </cell>
          <cell r="C3820" t="str">
            <v>Vibro Acabadora,  modelo SA 115 CR, com capacidade do silo de asfalto de 10,5t, largura de 4,55m e potencia de 98CV, Ciber ou similar.  Aluguel improdutivo motor funcionando.</v>
          </cell>
          <cell r="D3820" t="str">
            <v>h</v>
          </cell>
          <cell r="E3820">
            <v>43.71</v>
          </cell>
        </row>
        <row r="3821">
          <cell r="A3821" t="str">
            <v>EQ010497</v>
          </cell>
          <cell r="B3821" t="str">
            <v>EQ20050868/</v>
          </cell>
          <cell r="C3821" t="str">
            <v>Vibro Acabadora,  modelo SA 115 CR, com capacidade do silo de asfalto de 10,5t, largura de 4,55m e potencia de 98CV, Ciber ou similar.  Aluguel improdutivo motor parado.</v>
          </cell>
          <cell r="D3821" t="str">
            <v>h</v>
          </cell>
          <cell r="E3821">
            <v>34.979999999999997</v>
          </cell>
        </row>
        <row r="3822">
          <cell r="A3822" t="str">
            <v>EQ016931</v>
          </cell>
          <cell r="B3822" t="str">
            <v>EQ20050871/</v>
          </cell>
          <cell r="C3822" t="str">
            <v>Kit do Sistema de nivelamento eletronico para implementacao das Vibro Acabadoras CIBER, modelos SA-114CR e SA-115C</v>
          </cell>
          <cell r="D3822" t="str">
            <v>h</v>
          </cell>
          <cell r="E3822">
            <v>1.97</v>
          </cell>
        </row>
        <row r="3823">
          <cell r="A3823" t="str">
            <v>EQ001444</v>
          </cell>
          <cell r="B3823" t="str">
            <v>EQ25050050A</v>
          </cell>
          <cell r="C3823" t="str">
            <v>Bate Estacas de queda simples com martelo de ate 0,75t, acionado a motor diesel, inclusive chefe de cravacao e operador de maquina, sem servente e soldadores.  Aluguel produtivo.</v>
          </cell>
          <cell r="D3823" t="str">
            <v>h</v>
          </cell>
          <cell r="E3823">
            <v>40.549999999999997</v>
          </cell>
        </row>
        <row r="3824">
          <cell r="A3824" t="str">
            <v>EQ001445</v>
          </cell>
          <cell r="B3824" t="str">
            <v>EQ25050053/</v>
          </cell>
          <cell r="C3824" t="str">
            <v>Bate Estacas de queda simples com martelo de ate 0,75t, acionado a motor diesel, inclusive chefe de cravacao e operador de maquina, sem servente e soldadores.  Aluguel improdutivo motor funcionando.</v>
          </cell>
          <cell r="D3824" t="str">
            <v>h</v>
          </cell>
          <cell r="E3824">
            <v>35</v>
          </cell>
        </row>
        <row r="3825">
          <cell r="A3825" t="str">
            <v>EQ001446</v>
          </cell>
          <cell r="B3825" t="str">
            <v>EQ25050056/</v>
          </cell>
          <cell r="C3825" t="str">
            <v>Bate Estacas de queda simples com martelo de ate 0,75t, acionado a motor diesel, inclusive chefe de cravacao e operador de maquina, sem servente e soldadores.  Aluguel improdutivo motor parado.</v>
          </cell>
          <cell r="D3825" t="str">
            <v>h</v>
          </cell>
          <cell r="E3825">
            <v>31.31</v>
          </cell>
        </row>
        <row r="3826">
          <cell r="A3826" t="str">
            <v>EQ001447</v>
          </cell>
          <cell r="B3826" t="str">
            <v>EQ25050100A</v>
          </cell>
          <cell r="C3826" t="str">
            <v>Bate Estacas de queda simples com martelo de 1,5t/2,2t, inclusive chefe de cravacao, operador de maquinas e auxiliar de operacao, com serventes e sem soldadores.  Aluguel produtivo.</v>
          </cell>
          <cell r="D3826" t="str">
            <v>h</v>
          </cell>
          <cell r="E3826">
            <v>45.13</v>
          </cell>
        </row>
        <row r="3827">
          <cell r="A3827" t="str">
            <v>EQ001448</v>
          </cell>
          <cell r="B3827" t="str">
            <v>EQ25050103/</v>
          </cell>
          <cell r="C3827" t="str">
            <v>Bate Estacas de queda simples com martelo de 1,5t/2,2t, inclusive chefe de cravacao, operador de maquinas e auxiliar de operacao, com serventes e sem soldadores.  Aluguel improdutivo motor funcionando.</v>
          </cell>
          <cell r="D3827" t="str">
            <v>h</v>
          </cell>
          <cell r="E3827">
            <v>38.21</v>
          </cell>
        </row>
        <row r="3828">
          <cell r="A3828" t="str">
            <v>EQ001449</v>
          </cell>
          <cell r="B3828" t="str">
            <v>EQ25050106/</v>
          </cell>
          <cell r="C3828" t="str">
            <v>Bate Estacas de queda simples com martelo de 1,5t/2,2t, inclusive chefe de cravacao, operador de maquinas e auxiliar de operacao, com serventes e sem soldadores.  Aluguel improdutivo motor parado.</v>
          </cell>
          <cell r="D3828" t="str">
            <v>h</v>
          </cell>
          <cell r="E3828">
            <v>33.619999999999997</v>
          </cell>
        </row>
        <row r="3829">
          <cell r="A3829" t="str">
            <v>EQ001450</v>
          </cell>
          <cell r="B3829" t="str">
            <v>EQ25050150A</v>
          </cell>
          <cell r="C3829" t="str">
            <v>Bate Estacas de queda simples com martelo de 2,5t/3t, inclusive chefe de cravacao, 1 operador de maquinas e 2 auxiliares de operacao, sem serventes e soldadores.  Aluguel produtivo.</v>
          </cell>
          <cell r="D3829" t="str">
            <v>h</v>
          </cell>
          <cell r="E3829">
            <v>48.76</v>
          </cell>
        </row>
        <row r="3830">
          <cell r="A3830" t="str">
            <v>EQ001451</v>
          </cell>
          <cell r="B3830" t="str">
            <v>EQ25050153/</v>
          </cell>
          <cell r="C3830" t="str">
            <v>Bate Estacas de queda simples com martelo de 2,5t/3t, inclusive chefe de cravacao, 1 operador de maquinas e 2 auxiliares de operacao, sem serventes e soldadores.  Aluguel improdutivo motor funcionando.</v>
          </cell>
          <cell r="D3830" t="str">
            <v>h</v>
          </cell>
          <cell r="E3830">
            <v>40.47</v>
          </cell>
        </row>
        <row r="3831">
          <cell r="A3831" t="str">
            <v>EQ001452</v>
          </cell>
          <cell r="B3831" t="str">
            <v>EQ25050156/</v>
          </cell>
          <cell r="C3831" t="str">
            <v>Bate Estacas de queda simples com martelo de 2,5t/3t, inclusive chefe de cravacao, 1 operador de maquinas e 2 auxiliares de operacao, sem serventes e soldadores.  Aluguel improdutivo motor parado.</v>
          </cell>
          <cell r="D3831" t="str">
            <v>h</v>
          </cell>
          <cell r="E3831">
            <v>34.979999999999997</v>
          </cell>
        </row>
        <row r="3832">
          <cell r="A3832" t="str">
            <v>EQ001453</v>
          </cell>
          <cell r="B3832" t="str">
            <v>EQ25050200A</v>
          </cell>
          <cell r="C3832"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2" t="str">
            <v>h</v>
          </cell>
          <cell r="E3832">
            <v>61.98</v>
          </cell>
        </row>
        <row r="3833">
          <cell r="A3833" t="str">
            <v>EQ001454</v>
          </cell>
          <cell r="B3833" t="str">
            <v>EQ25050203A</v>
          </cell>
          <cell r="C3833"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3" t="str">
            <v>h</v>
          </cell>
          <cell r="E3833">
            <v>52.26</v>
          </cell>
        </row>
        <row r="3834">
          <cell r="A3834" t="str">
            <v>EQ001455</v>
          </cell>
          <cell r="B3834" t="str">
            <v>EQ25050206/</v>
          </cell>
          <cell r="C3834"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4" t="str">
            <v>h</v>
          </cell>
          <cell r="E3834">
            <v>45.87</v>
          </cell>
        </row>
        <row r="3835">
          <cell r="A3835" t="str">
            <v>EQ001456</v>
          </cell>
          <cell r="B3835" t="str">
            <v>EQ25050250A</v>
          </cell>
          <cell r="C3835" t="str">
            <v>Bate Estacas com execucao in situ de estacas com diametro de ate 700mm, equipado com pilao de ate 4,2t, ou com martelo retangular de ate 3,5t, para estacas comuns, torre trelicada ate 35m de altura, inclusive chefe de operacao, 1 operador de maquina e 3 a</v>
          </cell>
          <cell r="D3835" t="str">
            <v>h</v>
          </cell>
          <cell r="E3835">
            <v>68.59</v>
          </cell>
        </row>
        <row r="3836">
          <cell r="A3836" t="str">
            <v>EQ001457</v>
          </cell>
          <cell r="B3836" t="str">
            <v>EQ25050253/</v>
          </cell>
          <cell r="C3836" t="str">
            <v>Bate Estacas com execucao in situ de estacas com diametro de ate 700mm, equipado com pilao de ate 4,2t, ou com martelo retangular de ate 3,5t, para estacas comuns, torre trelicada ate 35m de altura, inclusive chefe de operacao, 1 operador de maquina e 3 a</v>
          </cell>
          <cell r="D3836" t="str">
            <v>h</v>
          </cell>
          <cell r="E3836">
            <v>57.48</v>
          </cell>
        </row>
        <row r="3837">
          <cell r="A3837" t="str">
            <v>EQ001458</v>
          </cell>
          <cell r="B3837" t="str">
            <v>EQ25050256/</v>
          </cell>
          <cell r="C3837" t="str">
            <v>Bate Estacas com execucao in situ de estacas com diametro de ate 700mm, equipado com pilao de ate 4,2t, ou com martelo retangular de ate 3,5t, para estacas comuns, torre trelicada ate 35m de altura, inclusive chefe de operacao, 1 operador de maquina e 3 a</v>
          </cell>
          <cell r="D3837" t="str">
            <v>h</v>
          </cell>
          <cell r="E3837">
            <v>50.19</v>
          </cell>
        </row>
        <row r="3838">
          <cell r="A3838" t="str">
            <v>EQ001459</v>
          </cell>
          <cell r="B3838" t="str">
            <v>EQ25050300/</v>
          </cell>
          <cell r="C3838" t="str">
            <v>Campanula para Tubulao Pneumatico para pressao de servico de 2,5Kg/cm2 com guincho eletrico com capacidade de icamento de carga entre 500Kg e 800Kg, velocidade 10m/min. a 12m/min., sem operador.  Aluguel produtivo.</v>
          </cell>
          <cell r="D3838" t="str">
            <v>h</v>
          </cell>
          <cell r="E3838">
            <v>7.93</v>
          </cell>
        </row>
        <row r="3839">
          <cell r="A3839" t="str">
            <v>EQ001460</v>
          </cell>
          <cell r="B3839" t="str">
            <v>EQ25050303/</v>
          </cell>
          <cell r="C3839" t="str">
            <v>Campanula para Tubulao Pneumatico para pressao de servico de 2,5Kg/cm2 com guincho eletrico com capacidade de icamento de carga entre 500Kg e 800Kg, velocidade 10m/min. a 12m/min., sem operador.  Aluguel improdutivo motor parado.</v>
          </cell>
          <cell r="D3839" t="str">
            <v>h</v>
          </cell>
          <cell r="E3839">
            <v>5.91</v>
          </cell>
        </row>
        <row r="3840">
          <cell r="A3840" t="str">
            <v>EQ001413</v>
          </cell>
          <cell r="B3840" t="str">
            <v>EQ30050100A</v>
          </cell>
          <cell r="C3840" t="str">
            <v>Betoneira para 320l de mistura seca, de carregamento mecanico e tambor reversivel, com motor eletrico, sem operador.  Aluguel produtivo.</v>
          </cell>
          <cell r="D3840" t="str">
            <v>h</v>
          </cell>
          <cell r="E3840">
            <v>1.33</v>
          </cell>
        </row>
        <row r="3841">
          <cell r="A3841" t="str">
            <v>EQ001414</v>
          </cell>
          <cell r="B3841" t="str">
            <v>EQ30050106/</v>
          </cell>
          <cell r="C3841" t="str">
            <v>Betoneira para 320l de mistura seca, de carregamento mecanico e tambor reversivel, com motor eletrico, sem operador.  Aluguel improdutivo motor parado.</v>
          </cell>
          <cell r="D3841" t="str">
            <v>h</v>
          </cell>
          <cell r="E3841">
            <v>0.13</v>
          </cell>
        </row>
        <row r="3842">
          <cell r="A3842" t="str">
            <v>EQ001415</v>
          </cell>
          <cell r="B3842" t="str">
            <v>EQ30050150A</v>
          </cell>
          <cell r="C3842" t="str">
            <v>Betoneira para 320l de mistura seca, de carregamento mecanico e tambor reversivel, com motor a gasolina, sem operador.  Aluguel produtivo.</v>
          </cell>
          <cell r="D3842" t="str">
            <v>h</v>
          </cell>
          <cell r="E3842">
            <v>2.79</v>
          </cell>
        </row>
        <row r="3843">
          <cell r="A3843" t="str">
            <v>EQ001416</v>
          </cell>
          <cell r="B3843" t="str">
            <v>EQ30050156/</v>
          </cell>
          <cell r="C3843" t="str">
            <v>Betoneira para 320l de mistura seca, de carregamento mecanico e tambor reversivel, com motor a gasolina, sem operador.  Aluguel improdutivo motor parado.</v>
          </cell>
          <cell r="D3843" t="str">
            <v>h</v>
          </cell>
          <cell r="E3843">
            <v>0.36</v>
          </cell>
        </row>
        <row r="3844">
          <cell r="A3844" t="str">
            <v>EQ001421</v>
          </cell>
          <cell r="B3844" t="str">
            <v>EQ30050200/</v>
          </cell>
          <cell r="C3844" t="str">
            <v>Betoneira com capacidade de 580l, carregador e motor eletrico WEG 7,5CV, 4 polos, 220/380V, sem caixa d'agua, Menegotti ou similar, sem operador.  Aluguel produtivo.</v>
          </cell>
          <cell r="D3844" t="str">
            <v>h</v>
          </cell>
          <cell r="E3844">
            <v>4.57</v>
          </cell>
        </row>
        <row r="3845">
          <cell r="A3845" t="str">
            <v>EQ001422</v>
          </cell>
          <cell r="B3845" t="str">
            <v>EQ30050206/</v>
          </cell>
          <cell r="C3845" t="str">
            <v>Betoneira com capacidade de 580l, carregador e motor eletrico WEG 7,5CV, 4 polos, 220/380V, sem caixa d'agua, Menegotti ou similar, sem operador.  Aluguel improdutivo motor parado.</v>
          </cell>
          <cell r="D3845" t="str">
            <v>h</v>
          </cell>
          <cell r="E3845">
            <v>1.44</v>
          </cell>
        </row>
        <row r="3846">
          <cell r="A3846" t="str">
            <v>EQ001419</v>
          </cell>
          <cell r="B3846" t="str">
            <v>EQ30050250/</v>
          </cell>
          <cell r="C3846" t="str">
            <v>Betoneira para 580l de mistura seca, de carregamento mecanico e tambor reversivel, com motor diesel, sem operador.  Aluguel produtivo.</v>
          </cell>
          <cell r="D3846" t="str">
            <v>h</v>
          </cell>
          <cell r="E3846" t="e">
            <v>#N/A</v>
          </cell>
        </row>
        <row r="3847">
          <cell r="A3847" t="str">
            <v>EQ001441</v>
          </cell>
          <cell r="B3847" t="str">
            <v>EQ30050300A</v>
          </cell>
          <cell r="C3847" t="str">
            <v>Conjunto para projecao de concreto.  Aluguel produtivo.</v>
          </cell>
          <cell r="D3847" t="str">
            <v>h</v>
          </cell>
          <cell r="E3847">
            <v>8.8699999999999992</v>
          </cell>
        </row>
        <row r="3848">
          <cell r="A3848" t="str">
            <v>EQ001443</v>
          </cell>
          <cell r="B3848" t="str">
            <v>EQ30050303/</v>
          </cell>
          <cell r="C3848" t="str">
            <v>Conjunto para projecao de concreto.  Aluguel improdutivo parado.</v>
          </cell>
          <cell r="D3848" t="str">
            <v>h</v>
          </cell>
          <cell r="E3848">
            <v>2.68</v>
          </cell>
        </row>
        <row r="3849">
          <cell r="A3849" t="str">
            <v>EQ001423</v>
          </cell>
          <cell r="B3849" t="str">
            <v>EQ30050500/</v>
          </cell>
          <cell r="C3849" t="str">
            <v>Usina Dosadora e Misturadora de Agregados de Concreto, composta de silo de agregados, dosador de agregados, balanca de agregados, tanque d'agua, dosador d'agua, correia transportadora, bico de descarga, cilo de cimento para 50t, dosador de cimento, comand</v>
          </cell>
          <cell r="D3849" t="str">
            <v>h</v>
          </cell>
          <cell r="E3849" t="e">
            <v>#N/A</v>
          </cell>
        </row>
        <row r="3850">
          <cell r="A3850" t="str">
            <v>EQ001424</v>
          </cell>
          <cell r="B3850" t="str">
            <v>EQ30050503/</v>
          </cell>
          <cell r="C3850" t="str">
            <v>Usina Dosadora e Misturadora de Agregados de Concreto, composta de silo de agregados, dosador de agregados, balanca de agregados, tanque d'agua, dosador d'agua, correia transportadora, bico de descarga, silo de cimento para 50t, dosador de cimento, comand</v>
          </cell>
          <cell r="D3850" t="str">
            <v>h</v>
          </cell>
          <cell r="E3850" t="e">
            <v>#N/A</v>
          </cell>
        </row>
        <row r="3851">
          <cell r="A3851" t="str">
            <v>EQ001425</v>
          </cell>
          <cell r="B3851" t="str">
            <v>EQ30050506/</v>
          </cell>
          <cell r="C3851" t="str">
            <v>Usina Dosadora e Misturadora de Agregados de Concreto, composta de silo de agregados, dosador de agregados, balanca de agregados, tanque d'agua, dosador d'agua, correia transportadora, bico de descarga, silo de cimento para 50t, dosador de cimento, comand</v>
          </cell>
          <cell r="D3851" t="str">
            <v>h</v>
          </cell>
          <cell r="E3851" t="e">
            <v>#N/A</v>
          </cell>
        </row>
        <row r="3852">
          <cell r="A3852" t="str">
            <v>EQ001435</v>
          </cell>
          <cell r="B3852" t="str">
            <v>EQ30050550A</v>
          </cell>
          <cell r="C3852" t="str">
            <v>Vibrador de Imersao, tubo de (48x480)mm, com mangote de 5m de comprimento, motor eletrico de 2CV, sem operador.  Aluguel produtivo.</v>
          </cell>
          <cell r="D3852" t="str">
            <v>h</v>
          </cell>
          <cell r="E3852">
            <v>0.72</v>
          </cell>
        </row>
        <row r="3853">
          <cell r="A3853" t="str">
            <v>EQ001436</v>
          </cell>
          <cell r="B3853" t="str">
            <v>EQ30050556/</v>
          </cell>
          <cell r="C3853" t="str">
            <v>Vibrador de Imersao, tubo de (48x480)mm, com mangote de 5m de comprimento, motor eletrico de 2CV, sem operador.  Aluguel improdutivo motor parado.</v>
          </cell>
          <cell r="D3853" t="str">
            <v>h</v>
          </cell>
          <cell r="E3853">
            <v>0.18</v>
          </cell>
        </row>
        <row r="3854">
          <cell r="A3854" t="str">
            <v>EQ001475</v>
          </cell>
          <cell r="B3854" t="str">
            <v>EQ35050050/</v>
          </cell>
          <cell r="C3854" t="str">
            <v>Maquina rotativa para execucao de pocos profundos de rebaixamento, montada sobre caminhao de 12t, exclusive o chassis, inclusive chefe de turma e 3 operadores.  Aluguel produtivo.</v>
          </cell>
          <cell r="D3854" t="str">
            <v>h</v>
          </cell>
          <cell r="E3854">
            <v>149.22999999999999</v>
          </cell>
        </row>
        <row r="3855">
          <cell r="A3855" t="str">
            <v>EQ001476</v>
          </cell>
          <cell r="B3855" t="str">
            <v>EQ35050053/</v>
          </cell>
          <cell r="C3855" t="str">
            <v>Maquina rotativa para execucao de pocos profundos de rebaixamento, montada sobre caminhao de 12t, exclusive o chassis, inclusive chefe de turma e 3 operadores.  Aluguel improdutivo motor funcionando.</v>
          </cell>
          <cell r="D3855" t="str">
            <v>h</v>
          </cell>
          <cell r="E3855">
            <v>91.35</v>
          </cell>
        </row>
        <row r="3856">
          <cell r="A3856" t="str">
            <v>EQ001477</v>
          </cell>
          <cell r="B3856" t="str">
            <v>EQ35050056/</v>
          </cell>
          <cell r="C3856" t="str">
            <v>Maquina rotativa para execucao de pocos profundos de rebaixamento, montada sobre caminhao de 12t, exclusive o chassis, inclusive chefe de turma e 3 operadores.  Aluguel improdutivo motor parado.</v>
          </cell>
          <cell r="D3856" t="str">
            <v>h</v>
          </cell>
          <cell r="E3856">
            <v>81.7</v>
          </cell>
        </row>
        <row r="3857">
          <cell r="A3857" t="str">
            <v>EQ007662</v>
          </cell>
          <cell r="B3857" t="str">
            <v>EQ35100050/</v>
          </cell>
          <cell r="C3857" t="str">
            <v>Bomba Hidraulica Submersivel, monofasica, com motor eletrico com potencia de 1CV - 220V/380V, marca ABS modelo UNI 500 ou similar, exclusive acessorios.  Fornecimento e colocacao.</v>
          </cell>
          <cell r="D3857" t="str">
            <v>un</v>
          </cell>
          <cell r="E3857">
            <v>1321.23</v>
          </cell>
        </row>
        <row r="3858">
          <cell r="A3858" t="str">
            <v>EQ007664</v>
          </cell>
          <cell r="B3858" t="str">
            <v>EQ35100100/</v>
          </cell>
          <cell r="C3858" t="str">
            <v>Bomba Hidraulica Submersivel, trifasica, com motor eletrico com potencia de 2CV - 220V/380V, marca ABS modelo UNI 600T ou similar, exclusive acessorios.  Fornecimento e colocacao.</v>
          </cell>
          <cell r="D3858" t="str">
            <v>un</v>
          </cell>
          <cell r="E3858">
            <v>1752.61</v>
          </cell>
        </row>
        <row r="3859">
          <cell r="A3859" t="str">
            <v>EQ007666</v>
          </cell>
          <cell r="B3859" t="str">
            <v>EQ35100150/</v>
          </cell>
          <cell r="C3859" t="str">
            <v>Bomba Hidraulica Submersivel, trifasica, com motor eletrico com potencia de 3,5CV - 220V/380V, modelo AFP-100 ou similar, exclusive acessorios.  Fornecimento e colocacao.</v>
          </cell>
          <cell r="D3859" t="str">
            <v>un</v>
          </cell>
          <cell r="E3859">
            <v>1971.3</v>
          </cell>
        </row>
        <row r="3860">
          <cell r="A3860" t="str">
            <v>EQ001478</v>
          </cell>
          <cell r="B3860" t="str">
            <v>EQ35100200A</v>
          </cell>
          <cell r="C3860" t="str">
            <v>Bomba Centrifuga Submersivel acionada por motor eletrico de 6CV a 3450RPM, para ser usada em quaisquer servicos de drenagem de agua limpa ou suja.  Pode ser usada a seco. Bombeia agua que contenha particulas abrasivas, exclusive operador, mangueira, cabos</v>
          </cell>
          <cell r="D3860" t="str">
            <v>h</v>
          </cell>
          <cell r="E3860">
            <v>3.38</v>
          </cell>
        </row>
        <row r="3861">
          <cell r="A3861" t="str">
            <v>EQ001479</v>
          </cell>
          <cell r="B3861" t="str">
            <v>EQ35100203/</v>
          </cell>
          <cell r="C3861" t="str">
            <v>Bomba Centrifuga Submersivel acionada por motor eletrico de 6CV a 3450RPM, para ser usada em quaisquer servicos de drenagem de agua limpa ou suja.  Pode ser usada a seco.  Bombeia agua que contenha particulas abrasivas, exclusive operador, mangueira, cabo</v>
          </cell>
          <cell r="D3861" t="str">
            <v>h</v>
          </cell>
          <cell r="E3861">
            <v>1.17</v>
          </cell>
        </row>
        <row r="3862">
          <cell r="A3862" t="str">
            <v>EQ007668</v>
          </cell>
          <cell r="B3862" t="str">
            <v>EQ35100250/</v>
          </cell>
          <cell r="C3862" t="str">
            <v>Bomba Hidraulica Submersivel, trifasica, com motor eletrico com potencia de 8CV - 220V/380V, modelo JUMBO S1ND ou similar, exclusive acessorios.  Fornecimento e colocacao.</v>
          </cell>
          <cell r="D3862" t="str">
            <v>un</v>
          </cell>
          <cell r="E3862">
            <v>6034.08</v>
          </cell>
        </row>
        <row r="3863">
          <cell r="A3863" t="str">
            <v>EQ018015</v>
          </cell>
          <cell r="B3863" t="str">
            <v>EQ35100253/</v>
          </cell>
          <cell r="C3863" t="str">
            <v>Bomba hidraulica submersivel, trifasica, motor eletrico com potencia de 3,8CV, 220/380V, para tubulacao de 3", modelo Jumbo 24ND da ABS ou similar.  Fornecimento.</v>
          </cell>
          <cell r="D3863" t="str">
            <v>un</v>
          </cell>
          <cell r="E3863">
            <v>8778</v>
          </cell>
        </row>
        <row r="3864">
          <cell r="A3864" t="str">
            <v>EQ018016</v>
          </cell>
          <cell r="B3864" t="str">
            <v>EQ35100256/</v>
          </cell>
          <cell r="C3864" t="str">
            <v>Bomba hidraulica submersivel, trifasica, motor eletrico com potencia de 2CV, 220/380V, para tubulacao de 2", modelo Jumbo 14D da ABS ou similar.  Fornecimento.</v>
          </cell>
          <cell r="D3864" t="str">
            <v>un</v>
          </cell>
          <cell r="E3864">
            <v>5833</v>
          </cell>
        </row>
        <row r="3865">
          <cell r="A3865" t="str">
            <v>EQ018017</v>
          </cell>
          <cell r="B3865" t="str">
            <v>EQ35100259/</v>
          </cell>
          <cell r="C3865" t="str">
            <v>Bomba hidraulica submersivel, trifasica, motor eletrico com potencia de 1,5CV, 220/380V, para tubulacao de 2", modelo Jumbo 12D da ABS ou similar.  Fornecimento.</v>
          </cell>
          <cell r="D3865" t="str">
            <v>un</v>
          </cell>
          <cell r="E3865">
            <v>6105</v>
          </cell>
        </row>
        <row r="3866">
          <cell r="A3866" t="str">
            <v>EQ018018</v>
          </cell>
          <cell r="B3866" t="str">
            <v>EQ35100262/</v>
          </cell>
          <cell r="C3866" t="str">
            <v>Bomba hidraulica submersivel, trifasica, motor eletrico com potencia de 15CV, 220/380V, para tubulacao de 6", modelo Jumbo 84LD da ABS ou similar.  Fornecimento.</v>
          </cell>
          <cell r="D3866" t="str">
            <v>un</v>
          </cell>
          <cell r="E3866">
            <v>21279</v>
          </cell>
        </row>
        <row r="3867">
          <cell r="A3867" t="str">
            <v>EQ018019</v>
          </cell>
          <cell r="B3867" t="str">
            <v>EQ35100265/</v>
          </cell>
          <cell r="C3867" t="str">
            <v>Bomba hidraulica submersivel, trifasica, motor eletrico com potencia de 15CV, 220/380V, para tubulacao de 4", modelo Jumbo 84ND da ABS ou similar.  Fornecimento.</v>
          </cell>
          <cell r="D3867" t="str">
            <v>un</v>
          </cell>
          <cell r="E3867">
            <v>20390</v>
          </cell>
        </row>
        <row r="3868">
          <cell r="A3868" t="str">
            <v>EQ018020</v>
          </cell>
          <cell r="B3868" t="str">
            <v>EQ35100268/</v>
          </cell>
          <cell r="C3868" t="str">
            <v>Bomba hidraulica submersivel, trifasica, motor eletrico com potencia de 9CV, 220/380V, para tubulacao de 4", modelo Jumbo 54HD da ABS ou similar.  Fornecimento.</v>
          </cell>
          <cell r="D3868" t="str">
            <v>un</v>
          </cell>
          <cell r="E3868">
            <v>14278</v>
          </cell>
        </row>
        <row r="3869">
          <cell r="A3869" t="str">
            <v>EQ018021</v>
          </cell>
          <cell r="B3869" t="str">
            <v>EQ35100271/</v>
          </cell>
          <cell r="C3869" t="str">
            <v>Bomba hidraulica submersivel, trifasica, motor eletrico com potencia de 6CV, 220/380V, para tubulacao de 3", modelo Jumbo 30MD da ABS ou similar.  Fornecimento.</v>
          </cell>
          <cell r="D3869" t="str">
            <v>un</v>
          </cell>
          <cell r="E3869">
            <v>11333.5</v>
          </cell>
        </row>
        <row r="3870">
          <cell r="A3870" t="str">
            <v>EQ018022</v>
          </cell>
          <cell r="B3870" t="str">
            <v>EQ35100274/</v>
          </cell>
          <cell r="C3870" t="str">
            <v>Bomba hidraulica submersivel, trifasica, motor eletrico com potencia de 6CV, 220/380V, para tubulacao de 2", modelo Jumbo 30HD da ABS ou similar.  Fornecimento.</v>
          </cell>
          <cell r="D3870" t="str">
            <v>un</v>
          </cell>
          <cell r="E3870">
            <v>12444.5</v>
          </cell>
        </row>
        <row r="3871">
          <cell r="A3871" t="str">
            <v>EQ005000</v>
          </cell>
          <cell r="B3871" t="str">
            <v>EQ35100300A</v>
          </cell>
          <cell r="C3871" t="str">
            <v>Bomba Hidraulica Centrifuga submersa, com motor eletrico, potencia de 10CV; exclusive acessorios.   Fornecimento e colocacao.</v>
          </cell>
          <cell r="D3871" t="str">
            <v>un</v>
          </cell>
          <cell r="E3871">
            <v>1387.93</v>
          </cell>
        </row>
        <row r="3872">
          <cell r="A3872" t="str">
            <v>EQ008849</v>
          </cell>
          <cell r="B3872" t="str">
            <v>EQ35100350A</v>
          </cell>
          <cell r="C3872" t="str">
            <v>Bomba Submersivel, para esgoto sanitario, marca Flyght, modelo CP3127, curva 483, 7,5KW-1745RPM, 220/380 ou 440V, trifasico, descarga de 100m.  Fornecimento e colocacao.</v>
          </cell>
          <cell r="D3872" t="str">
            <v>un</v>
          </cell>
          <cell r="E3872">
            <v>12457.66</v>
          </cell>
        </row>
        <row r="3873">
          <cell r="A3873" t="str">
            <v>EQ010391</v>
          </cell>
          <cell r="B3873" t="str">
            <v>EQ35100400/</v>
          </cell>
          <cell r="C3873" t="str">
            <v>Bomba Hidraulica Centrifuga Submersivel, de 30CV, saida de 4" ou 6", modelo Jumbo 201, fabricacao ABS ou similar.  Fornecimento.</v>
          </cell>
          <cell r="D3873" t="str">
            <v>un</v>
          </cell>
          <cell r="E3873">
            <v>36447</v>
          </cell>
        </row>
        <row r="3874">
          <cell r="A3874" t="str">
            <v>EQ009816</v>
          </cell>
          <cell r="B3874" t="str">
            <v>EQ35100450/</v>
          </cell>
          <cell r="C3874" t="str">
            <v>Moto Bomba sobre rodas, com Bomba Centrifuga auto-escorvante de rotor aberto, bocais de succao de 2" e recalque de 1 1/2", motor a gasolina de 4CV, sem operador.  Aluguel produtivo.</v>
          </cell>
          <cell r="D3874" t="str">
            <v>h</v>
          </cell>
          <cell r="E3874">
            <v>1.56</v>
          </cell>
        </row>
        <row r="3875">
          <cell r="A3875" t="str">
            <v>EQ009817</v>
          </cell>
          <cell r="B3875" t="str">
            <v>EQ35100453/</v>
          </cell>
          <cell r="C3875" t="str">
            <v>Moto Bomba sobre rodas, com Bomba Centrifuga auto-escorvante de rotor aberto, bocais de succao de 2" e recalque de 1 1/2", motor a gasolina de 4CV, sem operador.  Aluguel improdutivo motor parado.</v>
          </cell>
          <cell r="D3875" t="str">
            <v>h</v>
          </cell>
          <cell r="E3875">
            <v>0.35</v>
          </cell>
        </row>
        <row r="3876">
          <cell r="A3876" t="str">
            <v>EQ010579</v>
          </cell>
          <cell r="B3876" t="str">
            <v>EQ70050406/</v>
          </cell>
          <cell r="C3876" t="str">
            <v>Custo de material de manutencao de Caminhao Tanque, com capacidade de 10000l, motor diesel de 142CV, equipado com bomba d'agua e mangote com 50m de comprimento.</v>
          </cell>
          <cell r="D3876" t="str">
            <v>un</v>
          </cell>
          <cell r="E3876">
            <v>104426.06</v>
          </cell>
        </row>
        <row r="3877">
          <cell r="A3877" t="str">
            <v>EQ010573</v>
          </cell>
          <cell r="B3877" t="str">
            <v>EQ70050450/</v>
          </cell>
          <cell r="C3877" t="str">
            <v>Custo de material de manutencao de Carregador Frontal de Rodas, motor diesel de 100CV, pa com capacidade rasa de 1,3m3.</v>
          </cell>
          <cell r="D3877" t="str">
            <v>un</v>
          </cell>
          <cell r="E3877">
            <v>228189</v>
          </cell>
        </row>
        <row r="3878">
          <cell r="A3878" t="str">
            <v>EQ010526</v>
          </cell>
          <cell r="B3878" t="str">
            <v>EQ70050500/</v>
          </cell>
          <cell r="C3878" t="str">
            <v>Custo de material de manutencao de Compactador de pneus, auto-propulsor, motor diesel de 76HP, peso 5,5/20t com 7 pneus.</v>
          </cell>
          <cell r="D3878" t="str">
            <v>un</v>
          </cell>
          <cell r="E3878">
            <v>205395.33</v>
          </cell>
        </row>
        <row r="3879">
          <cell r="A3879" t="str">
            <v>EQ010523</v>
          </cell>
          <cell r="B3879" t="str">
            <v>EQ70050506/</v>
          </cell>
          <cell r="C3879" t="str">
            <v>Custo de material de manutencao de Compactador Vibratorio, com tambor Pe-de-Carneiro, auto-propulsor, com motor diesel de 76HP, com 6t a 7t, largura de 1,85m.</v>
          </cell>
          <cell r="D3879" t="str">
            <v>un</v>
          </cell>
          <cell r="E3879">
            <v>172118.43</v>
          </cell>
        </row>
        <row r="3880">
          <cell r="A3880" t="str">
            <v>EQ010552</v>
          </cell>
          <cell r="B3880" t="str">
            <v>EQ70050550/</v>
          </cell>
          <cell r="C3880" t="str">
            <v>Custo de material de manutencao de Compressor de ar, portatil e rebocavel, pressao de trabalho de 102PSI, descarga livre de 170PCM, motor diesel de 40CV.</v>
          </cell>
          <cell r="D3880" t="str">
            <v>un</v>
          </cell>
          <cell r="E3880">
            <v>55149.46</v>
          </cell>
        </row>
        <row r="3881">
          <cell r="A3881" t="str">
            <v>EQ010553</v>
          </cell>
          <cell r="B3881" t="str">
            <v>EQ70050553/</v>
          </cell>
          <cell r="C3881" t="str">
            <v>Custo de material de manutencao de Compressor de ar, portatil e rebocavel, pressao de trabalho de 102PSI, descarga livre de 250PCM, motor diesel de 77CV.</v>
          </cell>
          <cell r="D3881" t="str">
            <v>un</v>
          </cell>
          <cell r="E3881">
            <v>69020.460000000006</v>
          </cell>
        </row>
        <row r="3882">
          <cell r="A3882" t="str">
            <v>EQ010546</v>
          </cell>
          <cell r="B3882" t="str">
            <v>EQ70050600/</v>
          </cell>
          <cell r="C3882" t="str">
            <v>Custo de material de manutencao de Draga Flutuante, succao e recalque de 12", com bomba de recalque (comando direto) de 480CV de potencia continua e outra de 170CV nos sistemas hidraulicos.</v>
          </cell>
          <cell r="D3882" t="str">
            <v>un</v>
          </cell>
          <cell r="E3882">
            <v>961800</v>
          </cell>
        </row>
        <row r="3883">
          <cell r="A3883" t="str">
            <v>EQ010596</v>
          </cell>
          <cell r="B3883" t="str">
            <v>EQ70050606A</v>
          </cell>
          <cell r="C3883" t="str">
            <v>Custo de material de manutencao de Equipamento combinado, vacuo/hidrojato, com custo horario corrido de utilizacao, incluindo abastecimento de agua, despejo de material retirado e equipe de operacao, com tanque de agua e de residuo de 8000l, bomba de alta</v>
          </cell>
          <cell r="D3883" t="str">
            <v>un</v>
          </cell>
          <cell r="E3883">
            <v>120042</v>
          </cell>
        </row>
        <row r="3884">
          <cell r="A3884" t="str">
            <v>EQ010549</v>
          </cell>
          <cell r="B3884" t="str">
            <v>EQ70050609/</v>
          </cell>
          <cell r="C3884" t="str">
            <v>Custo de material de manutencao de custo horario corrido de utilizacao de equipamento de jato d'agua de alta pressao (Sewer-Jet ou similar), mangueira de 1" de diametro, pressao ate 2000 libras.</v>
          </cell>
          <cell r="D3884" t="str">
            <v>un</v>
          </cell>
          <cell r="E3884">
            <v>157450.5</v>
          </cell>
        </row>
        <row r="3885">
          <cell r="A3885" t="str">
            <v>EQ010607</v>
          </cell>
          <cell r="B3885" t="str">
            <v>EQ70050612/</v>
          </cell>
          <cell r="C3885" t="str">
            <v>Custo de material de manutencao de equipamento para desobstrucao de galerias (Bucket-Machine), rebocavel, avanco mecanico, com jogo completo de acessorios, motor diesel, modelo M90 de 12CV, ou similar.</v>
          </cell>
          <cell r="D3885" t="str">
            <v>un</v>
          </cell>
          <cell r="E3885">
            <v>62848</v>
          </cell>
        </row>
        <row r="3886">
          <cell r="A3886" t="str">
            <v>EQ010551</v>
          </cell>
          <cell r="B3886" t="str">
            <v>EQ70050615A</v>
          </cell>
          <cell r="C3886" t="str">
            <v xml:space="preserve">Custo de material de manutencao de custo horario corrido de utilizacao de equipamento de succao atraves de exaustor de alta potencia (Vac-All ou similar), com mangueira de captacao de 12" de diametro e capacidade de armazenar de 12m3 de material removido </v>
          </cell>
          <cell r="D3886" t="str">
            <v>un</v>
          </cell>
          <cell r="E3886">
            <v>203136</v>
          </cell>
        </row>
        <row r="3887">
          <cell r="A3887" t="str">
            <v>EQ010567</v>
          </cell>
          <cell r="B3887" t="str">
            <v>EQ70050650/</v>
          </cell>
          <cell r="C3887" t="str">
            <v>Custo de material de manutencao de Escavadeira Hidraulica, motor diesel de 92CV, capacidade 0,78m3 e 3 bracos articulados, braco intermediario ajustavel em 3 posicoes.</v>
          </cell>
          <cell r="D3887" t="str">
            <v>un</v>
          </cell>
          <cell r="E3887">
            <v>262710</v>
          </cell>
        </row>
        <row r="3888">
          <cell r="A3888" t="str">
            <v>EQ015996</v>
          </cell>
          <cell r="B3888" t="str">
            <v>EQ70050656/</v>
          </cell>
          <cell r="C3888" t="str">
            <v>Custo de material de manutencao de Escavadeira hidraulica, sobre esteiras,  capacidade de peso operacional de 16t, capacidade da cacamba  rasa de 0,73m3,  motor diesel de 108,2CV (106HP).</v>
          </cell>
          <cell r="D3888" t="str">
            <v>un</v>
          </cell>
          <cell r="E3888">
            <v>262710</v>
          </cell>
        </row>
        <row r="3889">
          <cell r="A3889" t="str">
            <v>EQ010528</v>
          </cell>
          <cell r="B3889" t="str">
            <v>EQ70050700/</v>
          </cell>
          <cell r="C3889" t="str">
            <v xml:space="preserve">Custo de material de manutencao de Espalhador de Agregados, rebocavel, capacidade rasa de 1,3m3, largura maxima de distribuicao de 3,66m, comprimento 4,10m, largura 1,30m, altura de 1m, 4 rodas com pneumaticos 6x9 (10 lonas), peso 860Kg, diametro do rolo </v>
          </cell>
          <cell r="D3889" t="str">
            <v>un</v>
          </cell>
          <cell r="E3889">
            <v>22963.26</v>
          </cell>
        </row>
        <row r="3890">
          <cell r="A3890" t="str">
            <v>EQ010598</v>
          </cell>
          <cell r="B3890" t="str">
            <v>EQ70050750/</v>
          </cell>
          <cell r="C3890" t="str">
            <v>Custo de material de manutencao de Fresadora a frio, modelo 1000C, com largura de tambor de ate 1m, potencia de 142CV a 2300Rpm e  profundidade de corte ate 10cm, Wirtgen ou similar.</v>
          </cell>
          <cell r="D3890" t="str">
            <v>un</v>
          </cell>
          <cell r="E3890">
            <v>450000</v>
          </cell>
        </row>
        <row r="3891">
          <cell r="A3891" t="str">
            <v>EQ010558</v>
          </cell>
          <cell r="B3891" t="str">
            <v>EQ70050800/</v>
          </cell>
          <cell r="C3891" t="str">
            <v>Custo de material de manutencao de Guincho de engrenagem, com capacidade para 1500Kg, com motor eletrico de 10CV com jogo de 4 roldanas; com cabo simples.</v>
          </cell>
          <cell r="D3891" t="str">
            <v>un</v>
          </cell>
          <cell r="E3891">
            <v>0.85</v>
          </cell>
        </row>
        <row r="3892">
          <cell r="A3892" t="str">
            <v>EQ010564</v>
          </cell>
          <cell r="B3892" t="str">
            <v>EQ70050806/</v>
          </cell>
          <cell r="C3892" t="str">
            <v>Custo de material de manutencao de Guincho de friccao, com capacidade para 750Kg a 1500Kg, com motor eletrico de 10CV com jogo de 4 roldanas; com cabo simples.</v>
          </cell>
          <cell r="D3892" t="str">
            <v>un</v>
          </cell>
          <cell r="E3892">
            <v>8505.64</v>
          </cell>
        </row>
        <row r="3893">
          <cell r="A3893" t="str">
            <v>EQ017900</v>
          </cell>
          <cell r="B3893" t="str">
            <v>EQ70050850/</v>
          </cell>
          <cell r="C3893" t="str">
            <v>Custo de material de manutencao de Guindaste hidraulico com momento de carga util de 1550 Kgf/m, com alcance de 16m de altura.</v>
          </cell>
          <cell r="D3893" t="str">
            <v>h</v>
          </cell>
          <cell r="E3893">
            <v>60000</v>
          </cell>
        </row>
        <row r="3894">
          <cell r="A3894" t="str">
            <v>EQ017869</v>
          </cell>
          <cell r="B3894" t="str">
            <v>EQ70050853/</v>
          </cell>
          <cell r="C3894" t="str">
            <v>Custo de material de manutencao de Guindaste sobre rodas, capacidade de 10t, motor diesel de 124CV.</v>
          </cell>
          <cell r="D3894" t="str">
            <v>un</v>
          </cell>
          <cell r="E3894">
            <v>276250</v>
          </cell>
        </row>
        <row r="3895">
          <cell r="A3895" t="str">
            <v>EQ010550</v>
          </cell>
          <cell r="B3895" t="str">
            <v>EQ70050856/</v>
          </cell>
          <cell r="C3895" t="str">
            <v>Custo de material de manutencao de Guindaste sobre rodas, motor diesel de 121CV, capacidade de 16t, raio de curva de 4,5m, lanca telescopia de acionamento hidraulico com 7,60m retraida e 18,30m extendida.</v>
          </cell>
          <cell r="D3895" t="str">
            <v>un</v>
          </cell>
          <cell r="E3895">
            <v>770542.27</v>
          </cell>
        </row>
        <row r="3896">
          <cell r="A3896" t="str">
            <v>EQ017873</v>
          </cell>
          <cell r="B3896" t="str">
            <v>EQ70050859/</v>
          </cell>
          <cell r="C3896" t="str">
            <v>Custo de material de manutencao de Guindaste sobre rodas, capacidade de 30t, motor diesel de 220CV.</v>
          </cell>
          <cell r="D3896" t="str">
            <v>un</v>
          </cell>
          <cell r="E3896">
            <v>579347.94999999995</v>
          </cell>
        </row>
        <row r="3897">
          <cell r="A3897" t="str">
            <v>EQ010563</v>
          </cell>
          <cell r="B3897" t="str">
            <v>EQ70050862/</v>
          </cell>
          <cell r="C3897" t="str">
            <v>Custo de material de manutencao de Guindaste com lanca tipo trelica de acionamento mecanico, estrutura giratoria, capacidade de 30t, sobre caminhao (inclusive este), comprimento maximo de lanca que pode ser transportado na traseira, abaixo do nivel da cab</v>
          </cell>
          <cell r="D3897" t="str">
            <v>un</v>
          </cell>
          <cell r="E3897">
            <v>700000</v>
          </cell>
        </row>
        <row r="3898">
          <cell r="A3898" t="str">
            <v>EQ010554</v>
          </cell>
          <cell r="B3898" t="str">
            <v>EQ70050900/</v>
          </cell>
          <cell r="C3898" t="str">
            <v>Custo de material de manutencao de Grupo Gerador, estacionario, com alternador de 139/150Kva e motor diesel de 180CV a 1800RPM.</v>
          </cell>
          <cell r="D3898" t="str">
            <v>un</v>
          </cell>
          <cell r="E3898">
            <v>39001.160000000003</v>
          </cell>
        </row>
        <row r="3899">
          <cell r="A3899" t="str">
            <v>EQ010599</v>
          </cell>
          <cell r="B3899" t="str">
            <v>EQ70050903/</v>
          </cell>
          <cell r="C3899" t="str">
            <v>Custo de material de manutencao de Grupo Gerador, transportavel sobre rodas, 80/84Kva, motor diesel de 85CV (1800RPM).</v>
          </cell>
          <cell r="D3899" t="str">
            <v>un</v>
          </cell>
          <cell r="E3899">
            <v>31522.53</v>
          </cell>
        </row>
        <row r="3900">
          <cell r="A3900" t="str">
            <v>EQ015997</v>
          </cell>
          <cell r="B3900" t="str">
            <v>EQ70050906/</v>
          </cell>
          <cell r="C3900" t="str">
            <v>Custo de material de manutencao de Grupo gerador com potencia de 2500W, 110V e 240V de corrente alternada ou 12V/8,3A de corrente continua, motor a gasolina de 5,5CV.</v>
          </cell>
          <cell r="D3900" t="str">
            <v>un</v>
          </cell>
          <cell r="E3900">
            <v>2752.75</v>
          </cell>
        </row>
        <row r="3901">
          <cell r="A3901" t="str">
            <v>EQ010529</v>
          </cell>
          <cell r="B3901" t="str">
            <v>EQ70050950/</v>
          </cell>
          <cell r="C3901" t="str">
            <v>Custo de material de manutencao de Maquina de juntas (serra para concreto) motor a gasolina de 8,25CV partida manual, chassis reforcado, guarda protetora para acomodar serras de ate 14", serra para concreto especialmente desenvolvida para aberturas de jun</v>
          </cell>
          <cell r="D3901" t="str">
            <v>un</v>
          </cell>
          <cell r="E3901">
            <v>6093.72</v>
          </cell>
        </row>
        <row r="3902">
          <cell r="A3902" t="str">
            <v>EQ010556</v>
          </cell>
          <cell r="B3902" t="str">
            <v>EQ70051000/</v>
          </cell>
          <cell r="C3902" t="str">
            <v>Custo de material de manutencao de Maquina de Solda a Arco, de 375A, com motor diesel de 33CV a 1800RPM.</v>
          </cell>
          <cell r="D3902" t="str">
            <v>un</v>
          </cell>
          <cell r="E3902">
            <v>43428.04</v>
          </cell>
        </row>
        <row r="3903">
          <cell r="A3903" t="str">
            <v>EQ010578</v>
          </cell>
          <cell r="B3903" t="str">
            <v>EQ70051050/</v>
          </cell>
          <cell r="C3903" t="str">
            <v>Custo de material de manutencao de Moto Bomba Susuki ou similar, com bomba centrifuga auto-escorvante de rotor aberto, bocaios de succao de 3" e recalque de 3", motor a gasolina de 5,3HP, inclusive mangueiras de succao e recalque.</v>
          </cell>
          <cell r="D3903" t="str">
            <v>un</v>
          </cell>
          <cell r="E3903">
            <v>2038</v>
          </cell>
        </row>
        <row r="3904">
          <cell r="A3904" t="str">
            <v>EQ010568</v>
          </cell>
          <cell r="B3904" t="str">
            <v>EQ70051100/</v>
          </cell>
          <cell r="C3904" t="str">
            <v>Custo de material de manutencao de Motoniveladora, motor diesel de 125CV.</v>
          </cell>
          <cell r="D3904" t="str">
            <v>un</v>
          </cell>
          <cell r="E3904">
            <v>421726.59</v>
          </cell>
        </row>
        <row r="3905">
          <cell r="A3905" t="str">
            <v>EQ010577</v>
          </cell>
          <cell r="B3905" t="str">
            <v>EQ70051150/</v>
          </cell>
          <cell r="C3905" t="str">
            <v>Custo de material de manutencao de Moto Serra Stihl modelo MS051-43Kw, sabre de 63cm, de alta potencia.</v>
          </cell>
          <cell r="D3905" t="str">
            <v>un</v>
          </cell>
          <cell r="E3905">
            <v>2145.11</v>
          </cell>
        </row>
        <row r="3906">
          <cell r="A3906" t="str">
            <v>EQ010574</v>
          </cell>
          <cell r="B3906" t="str">
            <v>EQ70051200/</v>
          </cell>
          <cell r="C3906" t="str">
            <v>Custo de material de manutencao de Pa Carregadeira (Carregador Frontal) sobre rodas, pa com capacidade rasa de 2,66m3, motor diesel de 183,7CV (180HP).</v>
          </cell>
          <cell r="D3906" t="str">
            <v>un</v>
          </cell>
          <cell r="E3906">
            <v>422861.44</v>
          </cell>
        </row>
        <row r="3907">
          <cell r="A3907" t="str">
            <v>EQ010566</v>
          </cell>
          <cell r="B3907" t="str">
            <v>EQ70051250/</v>
          </cell>
          <cell r="C3907" t="str">
            <v>Custo de material de manutencao de Perfuratriz de 25Kg de peso (para servicos de furacao de fogacho, perfuracao em bancadas baixas e servicos similares), consumo de ar de 56l/seg., frequencia de impactos 34imp/seg., comprimento de 64cm, diametro do pistao</v>
          </cell>
          <cell r="D3907" t="str">
            <v>un</v>
          </cell>
          <cell r="E3907">
            <v>1711.6</v>
          </cell>
        </row>
        <row r="3908">
          <cell r="A3908" t="str">
            <v>EQ010580</v>
          </cell>
          <cell r="B3908" t="str">
            <v>EQ70051300/</v>
          </cell>
          <cell r="C3908" t="str">
            <v>Custo de material de manutencao de Reboque super-pesado.</v>
          </cell>
          <cell r="D3908" t="str">
            <v>un</v>
          </cell>
          <cell r="E3908">
            <v>226878</v>
          </cell>
        </row>
        <row r="3909">
          <cell r="A3909" t="str">
            <v>EQ010575</v>
          </cell>
          <cell r="B3909" t="str">
            <v>EQ70051350/</v>
          </cell>
          <cell r="C3909" t="str">
            <v>Custo de material de manutencao de Rolo Compactador Tanden Vibratorio auto-propelido LR-95 Dynapac ou similar, motor diesel de 13CV, para reparo de pavimentacao, capacidade de 4t, com carreta transportadora.</v>
          </cell>
          <cell r="D3909" t="str">
            <v>un</v>
          </cell>
          <cell r="E3909">
            <v>52868.42</v>
          </cell>
        </row>
        <row r="3910">
          <cell r="A3910" t="str">
            <v>EQ010521</v>
          </cell>
          <cell r="B3910" t="str">
            <v>EQ70051400/</v>
          </cell>
          <cell r="C3910" t="str">
            <v>Custo de material de manutencao de Rolo Compactador Tandem, de 5t a 10t, motor diesel de 58,5CV.</v>
          </cell>
          <cell r="D3910" t="str">
            <v>un</v>
          </cell>
          <cell r="E3910">
            <v>106740.59</v>
          </cell>
        </row>
        <row r="3911">
          <cell r="A3911" t="str">
            <v>EQ010525</v>
          </cell>
          <cell r="B3911" t="str">
            <v>EQ70051450/</v>
          </cell>
          <cell r="C3911" t="str">
            <v>Custo de material de manutencao de Rolo Vibratorio Liso, de 7t, auto-propulsor, motor diesel de 76,5HP, largura total de 2,015m.</v>
          </cell>
          <cell r="D3911" t="str">
            <v>un</v>
          </cell>
          <cell r="E3911">
            <v>148000</v>
          </cell>
        </row>
        <row r="3912">
          <cell r="A3912" t="str">
            <v>EQ010524</v>
          </cell>
          <cell r="B3912" t="str">
            <v>EQ70051500/</v>
          </cell>
          <cell r="C3912" t="str">
            <v>Custo de material de manutencao de Rolo Compactador, de 7 rodas, 23t, motor diesel de111HP.</v>
          </cell>
          <cell r="D3912" t="str">
            <v>un</v>
          </cell>
          <cell r="E3912">
            <v>205395.33</v>
          </cell>
        </row>
        <row r="3913">
          <cell r="A3913" t="str">
            <v>EQ010527</v>
          </cell>
          <cell r="B3913" t="str">
            <v>EQ70051550/</v>
          </cell>
          <cell r="C3913" t="str">
            <v>Custo de material de manutencao de Rolo Compactador Vibratorio, auto-propelido para reparo de pavimentacao, motor diesel de 28HP.</v>
          </cell>
          <cell r="D3913" t="str">
            <v>un</v>
          </cell>
          <cell r="E3913">
            <v>177902.7</v>
          </cell>
        </row>
        <row r="3914">
          <cell r="A3914" t="str">
            <v>EQ010576</v>
          </cell>
          <cell r="B3914" t="str">
            <v>EQ70051600/</v>
          </cell>
          <cell r="C3914" t="str">
            <v>Custo de material de manutencao de Rocadeira costal motorizada para preparo de terreno.</v>
          </cell>
          <cell r="D3914" t="str">
            <v>un</v>
          </cell>
          <cell r="E3914">
            <v>2625.25</v>
          </cell>
        </row>
        <row r="3915">
          <cell r="A3915" t="str">
            <v>EQ010565</v>
          </cell>
          <cell r="B3915" t="str">
            <v>EQ70051650/</v>
          </cell>
          <cell r="C3915" t="str">
            <v>Custo de material de manutencao de Rompedor Pneumatico de 32,6Kg de peso, consumo de ar de 38,8l/seg., frequencia de impactos 1110imp/min.</v>
          </cell>
          <cell r="D3915" t="str">
            <v>un</v>
          </cell>
          <cell r="E3915">
            <v>4338.04</v>
          </cell>
        </row>
        <row r="3916">
          <cell r="A3916" t="str">
            <v>EQ017918</v>
          </cell>
          <cell r="B3916" t="str">
            <v>EQ70051656/</v>
          </cell>
          <cell r="C3916" t="str">
            <v>Custo de material de manutencao de rompedor hidraulico, peso operacional de 435kg, adaptavel a Retro-Escavadeira.</v>
          </cell>
          <cell r="D3916" t="str">
            <v>un</v>
          </cell>
          <cell r="E3916">
            <v>39900</v>
          </cell>
        </row>
        <row r="3917">
          <cell r="A3917" t="str">
            <v>EQ017919</v>
          </cell>
          <cell r="B3917" t="str">
            <v>EQ70051662/</v>
          </cell>
          <cell r="C3917" t="str">
            <v>Custo de material de manutencao de rompedor hidraulico, peso operacional de 1440kg, adaptavel a Escavadeira Hidraulica.</v>
          </cell>
          <cell r="D3917" t="str">
            <v>un</v>
          </cell>
          <cell r="E3917">
            <v>104437.69</v>
          </cell>
        </row>
        <row r="3918">
          <cell r="A3918" t="str">
            <v>EQ010557</v>
          </cell>
          <cell r="B3918" t="str">
            <v>EQ70051700/</v>
          </cell>
          <cell r="C3918" t="str">
            <v>Custo de material de manutencao de Serra Circular com motor de 5CV.</v>
          </cell>
          <cell r="D3918" t="str">
            <v>un</v>
          </cell>
          <cell r="E3918">
            <v>1248.5</v>
          </cell>
        </row>
        <row r="3919">
          <cell r="A3919" t="str">
            <v>EQ010531</v>
          </cell>
          <cell r="B3919" t="str">
            <v>EQ70051800/</v>
          </cell>
          <cell r="C3919" t="str">
            <v>Custo de material de manutencao de Soquete Vibratorio de 78Kg, com motor a gasolina de 2,5CV.</v>
          </cell>
          <cell r="D3919" t="str">
            <v>un</v>
          </cell>
          <cell r="E3919">
            <v>9053</v>
          </cell>
        </row>
        <row r="3920">
          <cell r="A3920" t="str">
            <v>EQ010572</v>
          </cell>
          <cell r="B3920" t="str">
            <v>EQ70051850/</v>
          </cell>
          <cell r="C3920" t="str">
            <v>Custo de material de manutencao de Trator Carregadeira e Retro-Escavadeira, motor diesel de 79CV, capacidade da cacamba de 0,76 m3.</v>
          </cell>
          <cell r="D3920" t="str">
            <v>un</v>
          </cell>
          <cell r="E3920">
            <v>165212.5</v>
          </cell>
        </row>
        <row r="3921">
          <cell r="A3921" t="str">
            <v>EQ018040</v>
          </cell>
          <cell r="B3921" t="str">
            <v>EQ70051901/</v>
          </cell>
          <cell r="C3921" t="str">
            <v>Custo de material de manutencao de trator sobre esteiras, capacidade de 1,94m3, motor diesel de 91.8CV (90HP).</v>
          </cell>
          <cell r="D3921" t="str">
            <v>un</v>
          </cell>
          <cell r="E3921">
            <v>287406.18</v>
          </cell>
        </row>
        <row r="3922">
          <cell r="A3922" t="str">
            <v>EQ010570</v>
          </cell>
          <cell r="B3922" t="str">
            <v>EQ70051950/</v>
          </cell>
          <cell r="C3922" t="str">
            <v>Custo de material de manutencao de Trator sobre esteiras, capacidade de lamina reta de 3,07m3, motor diesel de 167,80CV (165HP).</v>
          </cell>
          <cell r="D3922" t="str">
            <v>un</v>
          </cell>
          <cell r="E3922">
            <v>444598.75</v>
          </cell>
        </row>
        <row r="3923">
          <cell r="A3923" t="str">
            <v>EQ010571</v>
          </cell>
          <cell r="B3923" t="str">
            <v>EQ70052000/</v>
          </cell>
          <cell r="C3923" t="str">
            <v>Custo de material de manutencao de Trator de esteiras (D-8L), motor diesel de 335CV, com lamina de 5000Kg.</v>
          </cell>
          <cell r="D3923" t="str">
            <v>un</v>
          </cell>
          <cell r="E3923">
            <v>1255642</v>
          </cell>
        </row>
        <row r="3924">
          <cell r="A3924" t="str">
            <v>EQ015992</v>
          </cell>
          <cell r="B3924" t="str">
            <v>EQ70052050/</v>
          </cell>
          <cell r="C3924" t="str">
            <v>Custo de material de manutencao de trator de pneus, motor diesel de 65CV (63,7HP).</v>
          </cell>
          <cell r="D3924" t="str">
            <v>un</v>
          </cell>
          <cell r="E3924">
            <v>42152.53</v>
          </cell>
        </row>
        <row r="3925">
          <cell r="A3925" t="str">
            <v>EQ016932</v>
          </cell>
          <cell r="B3925" t="str">
            <v>EQ70052100/</v>
          </cell>
          <cell r="C3925" t="str">
            <v>Custo de material de manutencao de Usina de asfalto para mistura de alta classe a quente, capacidade de 100t/h.</v>
          </cell>
          <cell r="D3925" t="str">
            <v>un</v>
          </cell>
          <cell r="E3925">
            <v>860478.3</v>
          </cell>
        </row>
        <row r="3926">
          <cell r="A3926" t="str">
            <v>EQ010530</v>
          </cell>
          <cell r="B3926" t="str">
            <v>EQ70052150/</v>
          </cell>
          <cell r="C3926" t="str">
            <v>Custo de material de manutencao de Vassoura Mecanica, rebocavel, largura de trabalho de 2,44m.</v>
          </cell>
          <cell r="D3926" t="str">
            <v>un</v>
          </cell>
          <cell r="E3926">
            <v>20326.8</v>
          </cell>
        </row>
        <row r="3927">
          <cell r="A3927" t="str">
            <v>EQ010534</v>
          </cell>
          <cell r="B3927" t="str">
            <v>EQ70052200/</v>
          </cell>
          <cell r="C3927" t="str">
            <v>Custo de material de manutencao de Vibrador de Imersao, tubo de (48x480)mm, com mangote de 5m de comprimento, motor eletrico de 2CV.</v>
          </cell>
          <cell r="D3927" t="str">
            <v>un</v>
          </cell>
          <cell r="E3927">
            <v>888.72</v>
          </cell>
        </row>
        <row r="3928">
          <cell r="A3928" t="str">
            <v>EQ010595</v>
          </cell>
          <cell r="B3928" t="str">
            <v>EQ70052250/</v>
          </cell>
          <cell r="C3928" t="str">
            <v>Custo de material de manutencao de Vibro acabadora,  modelo SA 115 CR, com capacidade do silo de asfalto de 10,5t, largura de 4,55m e potencia de 98CV, Ciber ou similar.</v>
          </cell>
          <cell r="D3928" t="str">
            <v>un</v>
          </cell>
          <cell r="E3928">
            <v>456191.09</v>
          </cell>
        </row>
        <row r="3929">
          <cell r="A3929" t="str">
            <v>EQ015994</v>
          </cell>
          <cell r="B3929" t="str">
            <v>EQ70052300/</v>
          </cell>
          <cell r="C3929" t="str">
            <v>Custo de material de manutencao de Vibro acabadora para asfalto, sobre esteiras, capacidade de producao de 400t/h, largura de pavimentacao de 3,05m a 4,75m, motor diesel de 98CV (96,04HP).</v>
          </cell>
          <cell r="D3929" t="str">
            <v>un</v>
          </cell>
          <cell r="E3929">
            <v>445920.9</v>
          </cell>
        </row>
        <row r="3930">
          <cell r="A3930" t="str">
            <v>ES004591</v>
          </cell>
          <cell r="B3930" t="str">
            <v>ES05050050/</v>
          </cell>
          <cell r="C3930" t="str">
            <v>Porta de enrolar em chapa raiada no 24, completa, com guias eixos e molas, com fechadura no centro e cadeado de piso, inclusive este.  Fornecimento e assentamento.</v>
          </cell>
          <cell r="D3930" t="str">
            <v>m2</v>
          </cell>
          <cell r="E3930">
            <v>148.69999999999999</v>
          </cell>
        </row>
        <row r="3931">
          <cell r="A3931" t="str">
            <v>ES006003</v>
          </cell>
          <cell r="B3931" t="str">
            <v>ES05050100A</v>
          </cell>
          <cell r="C3931" t="str">
            <v>Porta de ferro em barra chata de 1 1/4" medindo (0,40x0,90)m.  Fornecimento e colocacao.</v>
          </cell>
          <cell r="D3931" t="str">
            <v>un</v>
          </cell>
          <cell r="E3931">
            <v>34.75</v>
          </cell>
        </row>
        <row r="3932">
          <cell r="A3932" t="str">
            <v>ES006020</v>
          </cell>
          <cell r="B3932" t="str">
            <v>ES05050103/</v>
          </cell>
          <cell r="C3932" t="str">
            <v>Porta de ferro em barras horizontais de 1 1/4"x1/4", a cada 10cm, contorno do mesmo material, revestida com chapa de ferro galvanizado no 16, guarnicao em cantoneira de           1 1/2"x1/8", com fecho para cadeado de 30mm, exclusive este.  Fornecimento e</v>
          </cell>
          <cell r="D3932" t="str">
            <v>m2</v>
          </cell>
          <cell r="E3932">
            <v>142.83000000000001</v>
          </cell>
        </row>
        <row r="3933">
          <cell r="A3933" t="str">
            <v>ES004564</v>
          </cell>
          <cell r="B3933" t="str">
            <v>ES05050106/</v>
          </cell>
          <cell r="C3933" t="str">
            <v>Porta de ferro, com largura 1m, em barra de 1 1/4"x5/16", cantoneira 1 1/2"x1/8", 3 dobradicas 4"x3", referencia 1244G e 3"x2 1/2", Page ou similar.  Fornecimento e colocacao.</v>
          </cell>
          <cell r="D3933" t="str">
            <v>m2</v>
          </cell>
          <cell r="E3933">
            <v>401.71</v>
          </cell>
        </row>
        <row r="3934">
          <cell r="A3934" t="str">
            <v>ES007439</v>
          </cell>
          <cell r="B3934" t="str">
            <v>ES05050150/</v>
          </cell>
          <cell r="C3934" t="str">
            <v>Porta de ferro de correr, com largura de 2,50m e altura de 2,20m, inclusive rolamento superior e inferior.  Fornecimento.</v>
          </cell>
          <cell r="D3934" t="str">
            <v>un</v>
          </cell>
          <cell r="E3934">
            <v>1399.99</v>
          </cell>
        </row>
        <row r="3935">
          <cell r="A3935" t="str">
            <v>ES007441</v>
          </cell>
          <cell r="B3935" t="str">
            <v>ES05050200/</v>
          </cell>
          <cell r="C3935" t="str">
            <v>Porta tipo grade de ferro com 2 folhas de abrir, grade de (10x10)cm, confeccionada em barra de 1/2"x1/4", tubular de (70x30)cm, com pintura eletrostatica na cor azul, altura de 2,14m e largura de 2,40m.  Fornecimento e colocacao.</v>
          </cell>
          <cell r="D3935" t="str">
            <v>un</v>
          </cell>
          <cell r="E3935">
            <v>1092.75</v>
          </cell>
        </row>
        <row r="3936">
          <cell r="A3936" t="str">
            <v>ES007442</v>
          </cell>
          <cell r="B3936" t="str">
            <v>ES05050203/</v>
          </cell>
          <cell r="C3936" t="str">
            <v>Porta tipo grade de ferro com 2 folhas de abrir, grade de (10x10)cm, confeccionada em barra de 1/2"x1/4", tubular de (70x30)cm, vidro plano  transparente de 5mm e pintura eletrostatica na cor azul, altura de 2,14m e largura de 2,40m.  Fornecimento e coloc</v>
          </cell>
          <cell r="D3936" t="str">
            <v>un</v>
          </cell>
          <cell r="E3936">
            <v>2524.61</v>
          </cell>
        </row>
        <row r="3937">
          <cell r="A3937" t="str">
            <v>ES005277</v>
          </cell>
          <cell r="B3937" t="str">
            <v>ES10150303/</v>
          </cell>
          <cell r="C3937" t="str">
            <v>Porta macica de frisos, em Canela ou similar, de (70x210x3,5)cm, guarnicao em Canela ou similar, sendo a aduela de (14x3)cm e contra-marco de (11x3)cm.  Fornecimento e colocacao, exclusive fornecimento de ferragens.</v>
          </cell>
          <cell r="D3937" t="str">
            <v>un</v>
          </cell>
          <cell r="E3937">
            <v>262.14999999999998</v>
          </cell>
        </row>
        <row r="3938">
          <cell r="A3938" t="str">
            <v>ES005263</v>
          </cell>
          <cell r="B3938" t="str">
            <v>ES10150306/</v>
          </cell>
          <cell r="C3938" t="str">
            <v>Porta macica de frisos, em Canela ou similar, de (80x210x3,5)cm, guarnicao em Canela, sendo a aduela de (14x3)cm e contra-marco de (7x3)cm.  Fornecimento e colocacao, exclusive fornecimento de ferragens.</v>
          </cell>
          <cell r="D3938" t="str">
            <v>un</v>
          </cell>
          <cell r="E3938">
            <v>263.14999999999998</v>
          </cell>
        </row>
        <row r="3939">
          <cell r="A3939" t="str">
            <v>ES004784</v>
          </cell>
          <cell r="B3939" t="str">
            <v>ES10150309/</v>
          </cell>
          <cell r="C3939" t="str">
            <v>Porta macica de frisos, em Imbuia ou similar, de (160x210)cm, em 2 folhas e bandeira de 60cm, guarnicao de Imbuia sendo a aduela de(13x3)cm e contra-marco de (11x2)cm, conforme detalhe RIO-URBE.  Fornecimento e colocacao, exclusive fornecimento de ferrage</v>
          </cell>
          <cell r="D3939" t="str">
            <v>un</v>
          </cell>
          <cell r="E3939">
            <v>464.63</v>
          </cell>
        </row>
        <row r="3940">
          <cell r="A3940" t="str">
            <v>ES007689</v>
          </cell>
          <cell r="B3940" t="str">
            <v>ES10150350/</v>
          </cell>
          <cell r="C3940" t="str">
            <v>Porta macica, em Angelim ou similar, medindo (60x210)cm, com 10 almofadas em baixo relevo, aduelas de (14x3)cm e alizares de (5x2)cm nos dois lados.  Fornecimento e colocacao, exclusive ferragens.</v>
          </cell>
          <cell r="D3940" t="str">
            <v>un</v>
          </cell>
          <cell r="E3940">
            <v>431.97</v>
          </cell>
        </row>
        <row r="3941">
          <cell r="A3941" t="str">
            <v>ES007688</v>
          </cell>
          <cell r="B3941" t="str">
            <v>ES10150353/</v>
          </cell>
          <cell r="C3941" t="str">
            <v>Porta macica, em Angelim ou similar, medindo (70x210)cm, com 10 almofadas em baixo relevo, aduelas de (14x3)cm e alizares de (5x2)cm nos dois lados.  Fornecimento e colocacao, exclusive ferragens.</v>
          </cell>
          <cell r="D3941" t="str">
            <v>un</v>
          </cell>
          <cell r="E3941">
            <v>449.39</v>
          </cell>
        </row>
        <row r="3942">
          <cell r="A3942" t="str">
            <v>ES007687</v>
          </cell>
          <cell r="B3942" t="str">
            <v>ES10150356/</v>
          </cell>
          <cell r="C3942" t="str">
            <v>Porta macica, em Angelim ou similar, medindo (80x210)cm, com 10 almofadas em baixo relevo, aduelas de (14x3)cm e alizares de (5x2)cm nos dois lados.  Fornecimento e colocacao, exclusive ferragens.</v>
          </cell>
          <cell r="D3942" t="str">
            <v>un</v>
          </cell>
          <cell r="E3942">
            <v>466.76</v>
          </cell>
        </row>
        <row r="3943">
          <cell r="A3943" t="str">
            <v>ES007686</v>
          </cell>
          <cell r="B3943" t="str">
            <v>ES10150359/</v>
          </cell>
          <cell r="C3943" t="str">
            <v>Porta macica, em Angelim ou similar, medindo (90x210)cm, com 10 almofadas em baixo relevo, aduelas de (14x3)cm e alizares de (5x2)cm nos dois lados.  Fornecimento e colocacao, exclusive ferragens.</v>
          </cell>
          <cell r="D3943" t="str">
            <v>un</v>
          </cell>
          <cell r="E3943" t="e">
            <v>#N/A</v>
          </cell>
        </row>
        <row r="3944">
          <cell r="A3944" t="str">
            <v>ES007685</v>
          </cell>
          <cell r="B3944" t="str">
            <v>ES10150362/</v>
          </cell>
          <cell r="C3944" t="str">
            <v>Porta macica, em Angelim ou similar, medindo (100x210)cm, com 10 almofadas em baixo relevo, aduelas de (14x3)cm e alizares de (5x2)cm nos dois lados.  Fornecimento e colocacao, exclusive ferragens.</v>
          </cell>
          <cell r="D3944" t="str">
            <v>un</v>
          </cell>
          <cell r="E3944" t="e">
            <v>#N/A</v>
          </cell>
        </row>
        <row r="3945">
          <cell r="A3945" t="str">
            <v>ES007762</v>
          </cell>
          <cell r="B3945" t="str">
            <v>ES10150365/</v>
          </cell>
          <cell r="C3945" t="str">
            <v>Porta macica de Cedro ou Canela ou similar, de (120x210x3,5)cm, 2 folhas, com guarnicoes em canela.  Fornecimento e colocacao, exclusive fornecimento de ferragens.</v>
          </cell>
          <cell r="D3945" t="str">
            <v>un</v>
          </cell>
          <cell r="E3945" t="e">
            <v>#N/A</v>
          </cell>
        </row>
        <row r="3946">
          <cell r="A3946" t="str">
            <v>ES009225</v>
          </cell>
          <cell r="B3946" t="str">
            <v>ES10150400/</v>
          </cell>
          <cell r="C3946" t="str">
            <v>Porta mexicana, de (60x210x3)cm, em Angelim Pedra ou similar, guarnicao em Canela ou similar, sendo a aduela de (13x3)cm e alizares de (5x2)cm. Fornecimento e colocacao, exclusive fornecimento das ferragens.</v>
          </cell>
          <cell r="D3946" t="str">
            <v>un</v>
          </cell>
          <cell r="E3946">
            <v>236.76</v>
          </cell>
        </row>
        <row r="3947">
          <cell r="A3947" t="str">
            <v>ES009224</v>
          </cell>
          <cell r="B3947" t="str">
            <v>ES10150403/</v>
          </cell>
          <cell r="C3947" t="str">
            <v>Porta mexicana, de (70x210x3)cm, em Angelim Pedra ou similar, guarnicao em Canela ou similar, sendo a aduela de (13x3)cm e alizares de (5x2)cm. Fornecimento e colocacao, exclusive fornecimento das ferragens.</v>
          </cell>
          <cell r="D3947" t="str">
            <v>un</v>
          </cell>
          <cell r="E3947">
            <v>254.13</v>
          </cell>
        </row>
        <row r="3948">
          <cell r="A3948" t="str">
            <v>ES009229</v>
          </cell>
          <cell r="B3948" t="str">
            <v>ES10150406/</v>
          </cell>
          <cell r="C3948" t="str">
            <v>Porta mexicana, de (80x210x3)cm, em Angelim Pedra ou similar, guarnicao em Canela ou similar, sendo a aduela de (13x3)cm e alizares de (5x2)cm. Fornecimento e colocacao, exclusive fornecimento das ferragens.</v>
          </cell>
          <cell r="D3948" t="str">
            <v>un</v>
          </cell>
          <cell r="E3948">
            <v>243.27</v>
          </cell>
        </row>
        <row r="3949">
          <cell r="A3949" t="str">
            <v>ES004830</v>
          </cell>
          <cell r="B3949" t="str">
            <v>ES10150453/</v>
          </cell>
          <cell r="C3949" t="str">
            <v>Porta com painel de veneziana em Cedro ou similar, de (60x210)cm.  Exclusive fornecimento de ferragens, aduela e alizares.</v>
          </cell>
          <cell r="D3949" t="str">
            <v>un</v>
          </cell>
          <cell r="E3949">
            <v>175.44</v>
          </cell>
        </row>
        <row r="3950">
          <cell r="A3950" t="str">
            <v>ES004725</v>
          </cell>
          <cell r="B3950" t="str">
            <v>ES10150456/</v>
          </cell>
          <cell r="C3950" t="str">
            <v>Porta com painel de veneziana, em Cedro ou similar, de (70x210)cm.  Fornecimento e colocacao, exclusive fornecimento de ferragens, aduela e alizares.</v>
          </cell>
          <cell r="D3950" t="str">
            <v>un</v>
          </cell>
          <cell r="E3950">
            <v>141.13</v>
          </cell>
        </row>
        <row r="3951">
          <cell r="A3951" t="str">
            <v>ES004724</v>
          </cell>
          <cell r="B3951" t="str">
            <v>ES10150459/</v>
          </cell>
          <cell r="C3951" t="str">
            <v>Porta com painel de veneziana, em Cedro ou similar, de (80x210x3)cm.  Fornecimento e colocacao, exclusive fornecimento de ferragens, aduela e alizares.</v>
          </cell>
          <cell r="D3951" t="str">
            <v>un</v>
          </cell>
          <cell r="E3951">
            <v>155.31</v>
          </cell>
        </row>
        <row r="3952">
          <cell r="A3952" t="str">
            <v>ES004798</v>
          </cell>
          <cell r="B3952" t="str">
            <v>ES10150500/</v>
          </cell>
          <cell r="C3952" t="str">
            <v>Porta com painel de veneziana em Cedro ou Imbuia ou similar, de (60x210x3)cm, guarnicao em Imbuia ou similar, sendo a aduela de (13x3)cm e alizares de (5x2)cm.  Fornecimento e colocacao, exclusive fornecimento de ferragens.</v>
          </cell>
          <cell r="D3952" t="str">
            <v>un</v>
          </cell>
          <cell r="E3952">
            <v>207.51</v>
          </cell>
        </row>
        <row r="3953">
          <cell r="A3953" t="str">
            <v>ES004796</v>
          </cell>
          <cell r="B3953" t="str">
            <v>ES10150503/</v>
          </cell>
          <cell r="C3953" t="str">
            <v>Porta com painel de veneziana em Cedro ou Imbuia ou similar, de (70x210x3)cm, guarnicao em Imbuia ou similar, sendo a aduela de (13x3)cm e alizares de (5x2)cm.  Fornecimento e colocacao, exclusive fornecimento de ferragens.</v>
          </cell>
          <cell r="D3953" t="str">
            <v>un</v>
          </cell>
          <cell r="E3953">
            <v>211.62</v>
          </cell>
        </row>
        <row r="3954">
          <cell r="A3954" t="str">
            <v>ES004816</v>
          </cell>
          <cell r="B3954" t="str">
            <v>ES10150506/</v>
          </cell>
          <cell r="C3954" t="str">
            <v>Porta com painel de veneziana em Cedro ou Imbuia ou similar, de (80x210x3)cm, guarnicao em  Imbuia ou similar, sendo a aduela de (13x3)cm e alizares de (5x2)cm.  Fornecimento e colocacao, exclusive fornecimento de ferragens.</v>
          </cell>
          <cell r="D3954" t="str">
            <v>un</v>
          </cell>
          <cell r="E3954">
            <v>226.6</v>
          </cell>
        </row>
        <row r="3955">
          <cell r="A3955" t="str">
            <v>ES005262</v>
          </cell>
          <cell r="B3955" t="str">
            <v>ES10150550/</v>
          </cell>
          <cell r="C3955" t="str">
            <v>Porta com painel de veneziana em Cedro ou similar, de (60x210x3)cm, guarnicao em Canela ou similar, sendo a aduela de (14x3)cm e alizares de (5x2)cm.  Fornecimento e colocacao, exclusive fornecimento de ferragens.</v>
          </cell>
          <cell r="D3955" t="str">
            <v>un</v>
          </cell>
          <cell r="E3955">
            <v>208.53</v>
          </cell>
        </row>
        <row r="3956">
          <cell r="A3956" t="str">
            <v>ES005234</v>
          </cell>
          <cell r="B3956" t="str">
            <v>ES10150553/</v>
          </cell>
          <cell r="C3956" t="str">
            <v>Porta com painel de veneziana em Cedro ou similar, de (70x210x3)cm, guarnicao em Canela ou similar, sendo a aduela de (14x3)cm e alizares de (5x2)cm.  Fornecimento e colocacao, exclusive fornecimento de ferragens.</v>
          </cell>
          <cell r="D3956" t="str">
            <v>un</v>
          </cell>
          <cell r="E3956">
            <v>212.66</v>
          </cell>
        </row>
        <row r="3957">
          <cell r="A3957" t="str">
            <v>ES005261</v>
          </cell>
          <cell r="B3957" t="str">
            <v>ES10150556/</v>
          </cell>
          <cell r="C3957" t="str">
            <v>Porta com painel de veneziana em Cedro ou similar, de (80x210x3)cm, guarnicao em Canela ou similar,  sendo a aduela de (14x3)cm e alizares de (5x2)cm.  Fornecimento e colocacao, exclusive fornecimento de ferragens.</v>
          </cell>
          <cell r="D3957" t="str">
            <v>un</v>
          </cell>
          <cell r="E3957">
            <v>227.66</v>
          </cell>
        </row>
        <row r="3958">
          <cell r="A3958" t="str">
            <v>ES007408</v>
          </cell>
          <cell r="B3958" t="str">
            <v>ES10150600/</v>
          </cell>
          <cell r="C3958" t="str">
            <v>Porta com painel de veneziana, em Cedro ou similar, com 3cm de espessura.  Fornecimento e colocacao, exclusive fornecimento de ferragens, aduela e alizares.</v>
          </cell>
          <cell r="D3958" t="str">
            <v>m2</v>
          </cell>
          <cell r="E3958" t="e">
            <v>#N/A</v>
          </cell>
        </row>
        <row r="3959">
          <cell r="A3959" t="str">
            <v>ES004787</v>
          </cell>
          <cell r="B3959" t="str">
            <v>ES10150650/</v>
          </cell>
          <cell r="C3959" t="str">
            <v>Porta com painel de veneziana em Cedro ou similar, de (120x210x3)cm, em 3 folhas, guarnicao de marco em Cedro ou similar, de (7x3)cm e (5x2)cm.  Fornecimento e colocacao, exclusive fornecimento de ferragens (padrao CEHAB).</v>
          </cell>
          <cell r="D3959" t="str">
            <v>un</v>
          </cell>
          <cell r="E3959">
            <v>308.83999999999997</v>
          </cell>
        </row>
        <row r="3960">
          <cell r="A3960" t="str">
            <v>ES004788</v>
          </cell>
          <cell r="B3960" t="str">
            <v>ES10150653/</v>
          </cell>
          <cell r="C3960" t="str">
            <v>Porta com painel de veneziana em Cedro ou similar, para medidores de gas, de (176x140)cm, em 3 folhas, guarnicao de marco de (7x3)cm; fornecimento e colocacao.  Exclusive fornecimento de ferragens.</v>
          </cell>
          <cell r="D3960" t="str">
            <v>un</v>
          </cell>
          <cell r="E3960">
            <v>436.89</v>
          </cell>
        </row>
        <row r="3961">
          <cell r="A3961" t="str">
            <v>ES004789</v>
          </cell>
          <cell r="B3961" t="str">
            <v>ES10150656/</v>
          </cell>
          <cell r="C3961" t="str">
            <v>Porta com painel de veneziana em Cedro ou similar, para PC, de (300x200x3cm), em 4 folhas guarnicao de marco em Cedro ou similar, de (7x3)cm.  Fornecimento e colocacao, exclusive fornecimento de ferragens. (Padrao CEHAB).</v>
          </cell>
          <cell r="D3961" t="str">
            <v>un</v>
          </cell>
          <cell r="E3961">
            <v>605.79</v>
          </cell>
        </row>
        <row r="3962">
          <cell r="A3962" t="str">
            <v>ES004705</v>
          </cell>
          <cell r="B3962" t="str">
            <v>ES10150700/</v>
          </cell>
          <cell r="C3962" t="str">
            <v>Portinhola de madeira macica de (80x210)cm, 2 folhas de correr, em trilhos de aluminio, conforme detalhe RIOURBE.  Fornecimento e colocacao.</v>
          </cell>
          <cell r="D3962" t="str">
            <v>un</v>
          </cell>
          <cell r="E3962">
            <v>67.349999999999994</v>
          </cell>
        </row>
        <row r="3963">
          <cell r="A3963" t="str">
            <v>ES009432</v>
          </cell>
          <cell r="B3963" t="str">
            <v>ES10200050/</v>
          </cell>
          <cell r="C3963" t="str">
            <v>Janela basculante em madeira, medindo (0,80x1,45)m, com 3 folhas, com acabamento para pintura.  Exclusive pintura, vidro e ferragem.  Fornecimento e colocacao.</v>
          </cell>
          <cell r="D3963" t="str">
            <v>un</v>
          </cell>
          <cell r="E3963">
            <v>302.47000000000003</v>
          </cell>
        </row>
        <row r="3964">
          <cell r="A3964" t="str">
            <v>ES004819</v>
          </cell>
          <cell r="B3964" t="str">
            <v>ES10200100/</v>
          </cell>
          <cell r="C3964" t="str">
            <v>Janela de correr de 2 folhas de (110x140)cm de Cedro ou similar, inclusive guarnicao.  Fornecimento e colocacao, exclusive fornecimento de ferragens.</v>
          </cell>
          <cell r="D3964" t="str">
            <v>un</v>
          </cell>
          <cell r="E3964">
            <v>312.55</v>
          </cell>
        </row>
        <row r="3965">
          <cell r="A3965" t="str">
            <v>ES005264</v>
          </cell>
          <cell r="B3965" t="str">
            <v>ES10200150/</v>
          </cell>
          <cell r="C3965" t="str">
            <v>Janela de correr medindo (150x150x3,5)cm, em Cedro ou similar, com 2 folhas, para vidro, com bandeira em caixilho de vidro, guarnicao em Canela ou similar.   Fornecimento e colocacao, exclusive fornecimento de ferragens.</v>
          </cell>
          <cell r="D3965" t="str">
            <v>un</v>
          </cell>
          <cell r="E3965">
            <v>503.3</v>
          </cell>
        </row>
        <row r="3966">
          <cell r="A3966" t="str">
            <v>ES004794</v>
          </cell>
          <cell r="B3966" t="str">
            <v>ES10200153/</v>
          </cell>
          <cell r="C3966" t="str">
            <v>Janela de correr medindo (150x150x3,5)cm, em Cedro ou similar, com 2 folhas, para vidro, com bandeira em caixilho de vidro, guarnicao em Imbuia, sendo a aduela de (13x3)cm, e alizares de (5x2)cm.  Fornecimento e colocao, exclusive fornecimento de ferragen</v>
          </cell>
          <cell r="D3966" t="str">
            <v>un</v>
          </cell>
          <cell r="E3966">
            <v>502.54</v>
          </cell>
        </row>
        <row r="3967">
          <cell r="A3967" t="str">
            <v>ES009431</v>
          </cell>
          <cell r="B3967" t="str">
            <v>ES10200156/</v>
          </cell>
          <cell r="C3967" t="str">
            <v>Janela de madeira medindo (3x2)m, tipo caixilho para vidro, bandeira em veneziana, com 2 folhas de correr, com acabamento para pintura.  Exclusive pintura, vidro e ferragem.  Fornecimento e colocacao.</v>
          </cell>
          <cell r="D3967" t="str">
            <v>m2</v>
          </cell>
          <cell r="E3967">
            <v>1551.91</v>
          </cell>
        </row>
        <row r="3968">
          <cell r="A3968" t="str">
            <v>ES004821</v>
          </cell>
          <cell r="B3968" t="str">
            <v>ES10200200/</v>
          </cell>
          <cell r="C3968" t="str">
            <v>Janela de correr de 4 folhas de (160x120)cm de Cedro ou similar, inclusive guarnicao.  Fornecimento e colocacao, exclusive fornecimento de ferragens.</v>
          </cell>
          <cell r="D3968" t="str">
            <v>un</v>
          </cell>
          <cell r="E3968">
            <v>529.57000000000005</v>
          </cell>
        </row>
        <row r="3969">
          <cell r="A3969" t="str">
            <v>ES004822</v>
          </cell>
          <cell r="B3969" t="str">
            <v>ES10200203/</v>
          </cell>
          <cell r="C3969" t="str">
            <v>Janela de correr de 4 folhas de (210x140)cm de Cedro ou similar, inclusive guarnicao.  Fornecimento e colocacao, exclusive fornecimento de ferragens.</v>
          </cell>
          <cell r="D3969" t="str">
            <v>un</v>
          </cell>
          <cell r="E3969">
            <v>791.45</v>
          </cell>
        </row>
        <row r="3970">
          <cell r="A3970" t="str">
            <v>ES004809</v>
          </cell>
          <cell r="B3970" t="str">
            <v>ES10200250/</v>
          </cell>
          <cell r="C3970" t="str">
            <v>Janela guilhotina medindo (150x150x3)cm, em Cedro ou similar, com 2 folhas, marco duplo em Imbuia ou similar, em caixilho para vidro, presos em borboletas.  Fornecimento e colocacao, exclusive fornecimento de ferragem.</v>
          </cell>
          <cell r="D3970" t="str">
            <v>un</v>
          </cell>
          <cell r="E3970">
            <v>569.32000000000005</v>
          </cell>
        </row>
        <row r="3971">
          <cell r="A3971" t="str">
            <v>ES004755</v>
          </cell>
          <cell r="B3971" t="str">
            <v>ES10200253A</v>
          </cell>
          <cell r="C3971" t="str">
            <v>Janela guilhotina medindo (150x150x3,5)cm, em Cedro ou Imbuia ou similar, com 2 folhas, em caixilho para vidro, marco duplo em Cedro ou Imbuia ou similar, com caixas para contra pesos.  Fornecimento, exclusive fornecimento de ferragens.</v>
          </cell>
          <cell r="D3971" t="str">
            <v>un</v>
          </cell>
          <cell r="E3971">
            <v>603.77</v>
          </cell>
        </row>
        <row r="3972">
          <cell r="A3972" t="str">
            <v>ES005489</v>
          </cell>
          <cell r="B3972" t="str">
            <v>ES10200300/</v>
          </cell>
          <cell r="C3972" t="str">
            <v>Janela veneziana medindo (100x100x3)cm, em Cedro ou similar, tipo VVP, vidro e postigo em 2 folhas, marco em Imbuia ou similar de (7x3)cm.  Exclusive fornecimento de ferragem.  Fornecimento e colocacao.</v>
          </cell>
          <cell r="D3972" t="str">
            <v>un</v>
          </cell>
          <cell r="E3972">
            <v>182.98</v>
          </cell>
        </row>
        <row r="3973">
          <cell r="A3973" t="str">
            <v>ES004802</v>
          </cell>
          <cell r="B3973" t="str">
            <v>ES10200303/</v>
          </cell>
          <cell r="C3973" t="str">
            <v>Janela veneziana, medindo (120x150x3)cm, em Cedro ou similar, tipo VVP, vidro e postigo em 2 folhas, marco em Imbuia ou similar, de (7x3)cm.  Exclusive fornecimento de ferragem.  Fornecimento e colocacao.</v>
          </cell>
          <cell r="D3973" t="str">
            <v>un</v>
          </cell>
          <cell r="E3973">
            <v>310.22000000000003</v>
          </cell>
        </row>
        <row r="3974">
          <cell r="A3974" t="str">
            <v>ES009433</v>
          </cell>
          <cell r="B3974" t="str">
            <v>ES10200306/</v>
          </cell>
          <cell r="C3974" t="str">
            <v>Janela em veneziana de madeira medindo (2,30x0,80)m, com 2 folhas de correr, com acabamento para pintura.  Exclusive pintura, vidro e ferragem.  Fornecimento e colocacao.</v>
          </cell>
          <cell r="D3974" t="str">
            <v>un</v>
          </cell>
          <cell r="E3974">
            <v>476.07</v>
          </cell>
        </row>
        <row r="3975">
          <cell r="A3975" t="str">
            <v>ES006827</v>
          </cell>
          <cell r="B3975" t="str">
            <v>ES10200350A</v>
          </cell>
          <cell r="C3975" t="str">
            <v>Janela medindo (1,22x2,60)m, com 2 folhas de abrir, 6 requadros para vidros e 1 bandeira fixa com requadros para vidros acima da porta, de (1,22x1)m e parte interna com quadro almofadas de madeira, executada em madeira macica de Cedro ou similar.  Forneci</v>
          </cell>
          <cell r="D3975" t="str">
            <v>un</v>
          </cell>
          <cell r="E3975">
            <v>1780.57</v>
          </cell>
        </row>
        <row r="3976">
          <cell r="A3976" t="str">
            <v>ES009228</v>
          </cell>
          <cell r="B3976" t="str">
            <v>ES10200400/</v>
          </cell>
          <cell r="C3976" t="str">
            <v>Janela mexicana, de (120x120)cm, em Angelim Pedra ou similar, 2 folhas de abrir e alizar de (5x2)cm.  Fornecimento e colocacao, exclusive o fornecimento das ferragens.</v>
          </cell>
          <cell r="D3976" t="str">
            <v>un</v>
          </cell>
          <cell r="E3976">
            <v>222.38</v>
          </cell>
        </row>
        <row r="3977">
          <cell r="A3977" t="str">
            <v>ES004683</v>
          </cell>
          <cell r="B3977" t="str">
            <v>ES10250050/</v>
          </cell>
          <cell r="C3977" t="str">
            <v>Compensado de Cedro ou similar, de 6mm (chapa de 2,2x1,6m).  Fornecimento.</v>
          </cell>
          <cell r="D3977" t="str">
            <v>m2</v>
          </cell>
          <cell r="E3977">
            <v>10.14</v>
          </cell>
        </row>
        <row r="3978">
          <cell r="A3978" t="str">
            <v>ES004684</v>
          </cell>
          <cell r="B3978" t="str">
            <v>ES10250053/</v>
          </cell>
          <cell r="C3978" t="str">
            <v>Compensado de Cedro ou similar, de 8mm (chapa de 2,2x1,6m).  Fornecimento.</v>
          </cell>
          <cell r="D3978" t="str">
            <v>m2</v>
          </cell>
          <cell r="E3978">
            <v>15.01</v>
          </cell>
        </row>
        <row r="3979">
          <cell r="A3979" t="str">
            <v>ES004772</v>
          </cell>
          <cell r="B3979" t="str">
            <v>ES10250062/</v>
          </cell>
          <cell r="C3979" t="str">
            <v>Compensado de Cedro ou similar, de 15mm (chapa de 2,20x1,60m). Fornecimento.</v>
          </cell>
          <cell r="D3979" t="str">
            <v>m2</v>
          </cell>
          <cell r="E3979">
            <v>21.31</v>
          </cell>
        </row>
        <row r="3980">
          <cell r="A3980" t="str">
            <v>ES004690</v>
          </cell>
          <cell r="B3980" t="str">
            <v>ES10250068/</v>
          </cell>
          <cell r="C3980" t="str">
            <v>Compensado de Cedro ou similar, de 20mm (chapa de 2,2x1,6m).  Fornecimento.</v>
          </cell>
          <cell r="D3980" t="str">
            <v>m2</v>
          </cell>
          <cell r="E3980">
            <v>27.17</v>
          </cell>
        </row>
        <row r="3981">
          <cell r="A3981" t="str">
            <v>ES004691</v>
          </cell>
          <cell r="B3981" t="str">
            <v>ES10250071/</v>
          </cell>
          <cell r="C3981" t="str">
            <v>Compensado de Cedro ou similar, de 25mm (chapa de 2,2x1,6m).  Fornecimento.</v>
          </cell>
          <cell r="D3981" t="str">
            <v>m2</v>
          </cell>
          <cell r="E3981">
            <v>32.61</v>
          </cell>
        </row>
        <row r="3982">
          <cell r="A3982" t="str">
            <v>ES004692</v>
          </cell>
          <cell r="B3982" t="str">
            <v>ES10250100/</v>
          </cell>
          <cell r="C3982" t="str">
            <v>Compensado naval de 10mm (chapa de 2,2x1,1m).  Fornecimento.</v>
          </cell>
          <cell r="D3982" t="str">
            <v>m2</v>
          </cell>
          <cell r="E3982">
            <v>16.75</v>
          </cell>
        </row>
        <row r="3983">
          <cell r="A3983" t="str">
            <v>ES004694</v>
          </cell>
          <cell r="B3983" t="str">
            <v>ES10250106/</v>
          </cell>
          <cell r="C3983" t="str">
            <v>Compensado naval de 14mm (chapa de 2,2x1,1m).  Fornecimento.</v>
          </cell>
          <cell r="D3983" t="str">
            <v>m2</v>
          </cell>
          <cell r="E3983">
            <v>21.56</v>
          </cell>
        </row>
        <row r="3984">
          <cell r="A3984" t="str">
            <v>ES009443</v>
          </cell>
          <cell r="B3984" t="str">
            <v>ES10250150/</v>
          </cell>
          <cell r="C3984" t="str">
            <v>Peca em Angelim ou similar, de 2"x1".  Fornecimento.</v>
          </cell>
          <cell r="D3984" t="str">
            <v>m</v>
          </cell>
          <cell r="E3984">
            <v>2.6</v>
          </cell>
        </row>
        <row r="3985">
          <cell r="A3985" t="str">
            <v>ES008151</v>
          </cell>
          <cell r="B3985" t="str">
            <v>ES10250200/</v>
          </cell>
          <cell r="C3985" t="str">
            <v>Peca em Ipe ou similar, de 2"x8".  Fornecimento.</v>
          </cell>
          <cell r="D3985" t="str">
            <v>m</v>
          </cell>
          <cell r="E3985">
            <v>30.65</v>
          </cell>
        </row>
        <row r="3986">
          <cell r="A3986" t="str">
            <v>ES004698</v>
          </cell>
          <cell r="B3986" t="str">
            <v>ES10250256/</v>
          </cell>
          <cell r="C3986" t="str">
            <v>Peca em Macaranduba ou similar, serrada, de 3"x3".  Fornecimento.</v>
          </cell>
          <cell r="D3986" t="str">
            <v>m</v>
          </cell>
          <cell r="E3986">
            <v>5.08</v>
          </cell>
        </row>
        <row r="3987">
          <cell r="A3987" t="str">
            <v>ES004699</v>
          </cell>
          <cell r="B3987" t="str">
            <v>ES10250259/</v>
          </cell>
          <cell r="C3987" t="str">
            <v>Peca em Macaranduba ou similar, serrada, de 3"x4 1/2".  Fornecimento.</v>
          </cell>
          <cell r="D3987" t="str">
            <v>m</v>
          </cell>
          <cell r="E3987">
            <v>8.0399999999999991</v>
          </cell>
        </row>
        <row r="3988">
          <cell r="A3988" t="str">
            <v>ES004682</v>
          </cell>
          <cell r="B3988" t="str">
            <v>ES10250262/</v>
          </cell>
          <cell r="C3988" t="str">
            <v>Peca em Macaranduba ou similar, serrada, de 3"x6".  Fornecimento.</v>
          </cell>
          <cell r="D3988" t="str">
            <v>m</v>
          </cell>
          <cell r="E3988">
            <v>9.26</v>
          </cell>
        </row>
        <row r="3989">
          <cell r="A3989" t="str">
            <v>ES004689</v>
          </cell>
          <cell r="B3989" t="str">
            <v>ES10250306/</v>
          </cell>
          <cell r="C3989" t="str">
            <v>Peca de Pinho de 1a ou similar, de 1"x12".  Fornecimento.</v>
          </cell>
          <cell r="D3989" t="str">
            <v>m</v>
          </cell>
          <cell r="E3989">
            <v>7.08</v>
          </cell>
        </row>
        <row r="3990">
          <cell r="A3990" t="str">
            <v>ES004688</v>
          </cell>
          <cell r="B3990" t="str">
            <v>ES10250312/</v>
          </cell>
          <cell r="C3990" t="str">
            <v>Peca de Pinho de 1a ou similar, de 3"x3".  Fornecimento.</v>
          </cell>
          <cell r="D3990" t="str">
            <v>m</v>
          </cell>
          <cell r="E3990">
            <v>4.3899999999999997</v>
          </cell>
        </row>
        <row r="3991">
          <cell r="A3991" t="str">
            <v>ES004697</v>
          </cell>
          <cell r="B3991" t="str">
            <v>ES10250315/</v>
          </cell>
          <cell r="C3991" t="str">
            <v>Peca de Pinho de 1a ou similar, de 3"x6".  Fornecimento.</v>
          </cell>
          <cell r="D3991" t="str">
            <v>m</v>
          </cell>
          <cell r="E3991">
            <v>13.5</v>
          </cell>
        </row>
        <row r="3992">
          <cell r="A3992" t="str">
            <v>ES006040</v>
          </cell>
          <cell r="B3992" t="str">
            <v>ES10250318/</v>
          </cell>
          <cell r="C3992" t="str">
            <v>Peca de Pinho do Parana ou similar de 3a ou similar, de 3"x6", inclusive transporte ate a obra, exclusive colocacao.  Fornecimento.</v>
          </cell>
          <cell r="D3992" t="str">
            <v>m</v>
          </cell>
          <cell r="E3992">
            <v>9.26</v>
          </cell>
        </row>
        <row r="3993">
          <cell r="A3993" t="str">
            <v>ES005238</v>
          </cell>
          <cell r="B3993" t="str">
            <v>ES10300050/</v>
          </cell>
          <cell r="C3993" t="str">
            <v>Prateleira em compensado de Cedro ou similar, com espessura 20mm e largura 40cm, sobre cantoneira de ferro.  Fornecimento e colocacao.</v>
          </cell>
          <cell r="D3993" t="str">
            <v>m</v>
          </cell>
          <cell r="E3993">
            <v>25.73</v>
          </cell>
        </row>
        <row r="3994">
          <cell r="A3994" t="str">
            <v>ES004744</v>
          </cell>
          <cell r="B3994" t="str">
            <v>ES10300053/</v>
          </cell>
          <cell r="C3994" t="str">
            <v>Prateleira em compensado de Cedro ou similar, com espessura de 20mm e 40cm de largura, sobre cantoneiras de ferro.  Fornecimento e assentamento.</v>
          </cell>
          <cell r="D3994" t="str">
            <v>m</v>
          </cell>
          <cell r="E3994">
            <v>29.44</v>
          </cell>
        </row>
        <row r="3995">
          <cell r="A3995" t="str">
            <v>ES004522</v>
          </cell>
          <cell r="B3995" t="str">
            <v>ES10300056/</v>
          </cell>
          <cell r="C3995" t="str">
            <v>Prateleira em compensado de Cedro ou similar, com espessura 2cm, largura 40cm, revestida em formica nas 2 faces e espessura, sobre cantoneira de ferro.</v>
          </cell>
          <cell r="D3995" t="str">
            <v>m</v>
          </cell>
          <cell r="E3995">
            <v>80.8</v>
          </cell>
        </row>
        <row r="3996">
          <cell r="A3996" t="str">
            <v>ES004743</v>
          </cell>
          <cell r="B3996" t="str">
            <v>ES10300100/</v>
          </cell>
          <cell r="C3996" t="str">
            <v>Prateleira em compensado de Cedro ou similar, com espessura de 20mm e 50cm de largura, sobre cantoneiras de ferro.  Fornecimento e assentamento.</v>
          </cell>
          <cell r="D3996" t="str">
            <v>m</v>
          </cell>
          <cell r="E3996">
            <v>28.67</v>
          </cell>
        </row>
        <row r="3997">
          <cell r="A3997" t="str">
            <v>ES004745</v>
          </cell>
          <cell r="B3997" t="str">
            <v>ES10300103/</v>
          </cell>
          <cell r="C3997" t="str">
            <v>Prateleira em compensado de Cedro ou similar, com espessura 2cm, largura 50cm, revestida em formica nas 2 faces e espessura, sobre cantoneira de chapa de ferro com abas iguais de 1"x1/8".</v>
          </cell>
          <cell r="D3997" t="str">
            <v>m</v>
          </cell>
          <cell r="E3997">
            <v>61.96</v>
          </cell>
        </row>
        <row r="3998">
          <cell r="A3998" t="str">
            <v>ES005032</v>
          </cell>
          <cell r="B3998" t="str">
            <v>ES35050450/</v>
          </cell>
          <cell r="C3998" t="str">
            <v>Veneziana para exaustor de fabricacao da Fundicao Aurea ou similar.  Fornecimento e colocacao.</v>
          </cell>
          <cell r="D3998" t="str">
            <v>un</v>
          </cell>
          <cell r="E3998">
            <v>248.36</v>
          </cell>
        </row>
        <row r="3999">
          <cell r="A3999" t="str">
            <v>ES000913</v>
          </cell>
          <cell r="B3999" t="str">
            <v>ES40050050/</v>
          </cell>
          <cell r="C3999" t="str">
            <v>Conjunto de ferragens La Fonte ou similar, para portas de madeira, internas, constando de fornecimento sem colocacao (esta incluida no fornecimento e colocacao das esquadrias), de: fechadura referencia 1515 ST-2, acabamento cromado, macanetas referencia 4</v>
          </cell>
          <cell r="D3999" t="str">
            <v>un</v>
          </cell>
          <cell r="E3999">
            <v>63.42</v>
          </cell>
        </row>
        <row r="4000">
          <cell r="A4000" t="str">
            <v>ES004557</v>
          </cell>
          <cell r="B4000" t="str">
            <v>ES40050053/</v>
          </cell>
          <cell r="C4000" t="str">
            <v>Ferragens La Fonte ou similar, para portas de madeira, interna, constando de fornecimento de: fechadura referencia 1515 ST-2  CR, macaneta referencia 435, rosca referencia 687-R, 2 fechos 400 de 4cm e 6 dobradicas de ferro galvanizado de 3"x2 1/2" referen</v>
          </cell>
          <cell r="D4000" t="str">
            <v>un</v>
          </cell>
          <cell r="E4000">
            <v>107.38</v>
          </cell>
        </row>
        <row r="4001">
          <cell r="A4001" t="str">
            <v>ES005265</v>
          </cell>
          <cell r="B4001" t="str">
            <v>ES40050056/</v>
          </cell>
          <cell r="C4001" t="str">
            <v>Conjunto Hercules-4, de ferragens Haga ou similar, para portas internas, constando de fornecimento sem colocacao (esta incluida no fornecimento e colocacao das esquadrias) de 3 dobradicas de ferro galvanizado referencia 246-G de 3"x2 1/2", com pino e bola</v>
          </cell>
          <cell r="D4001" t="str">
            <v>un</v>
          </cell>
          <cell r="E4001">
            <v>18.82</v>
          </cell>
        </row>
        <row r="4002">
          <cell r="A4002" t="str">
            <v>ES000914</v>
          </cell>
          <cell r="B4002" t="str">
            <v>ES40050100/</v>
          </cell>
          <cell r="C4002" t="str">
            <v>Conjunto de ferragens La Fonte ou similar, para portas de madeira de sanitarios ou chuveiros coletivos, constando de fornecimento sem colocacao (esta incluida no fornecimento  e colocacao das esquadrias), de: 1 fecho de sobrepor livre-ocupado referencia 7</v>
          </cell>
          <cell r="D4002" t="str">
            <v>un</v>
          </cell>
          <cell r="E4002">
            <v>25.48</v>
          </cell>
        </row>
        <row r="4003">
          <cell r="A4003" t="str">
            <v>ES004685</v>
          </cell>
          <cell r="B4003" t="str">
            <v>ES40050103/</v>
          </cell>
          <cell r="C4003" t="str">
            <v>Ferragens para portas de madeira de sanitarios ou chuveiros coletivos constando de fornecimento sem colocacao (esta incluida no fornecimento e colocacao das esquadrias).  De fecho de sobrepor livre-ocupado, 3 dobradicas de ferro galvanizado 3"x3", soldada</v>
          </cell>
          <cell r="D4003" t="str">
            <v>un</v>
          </cell>
          <cell r="E4003">
            <v>19.87</v>
          </cell>
        </row>
        <row r="4004">
          <cell r="A4004" t="str">
            <v>ES004592</v>
          </cell>
          <cell r="B4004" t="str">
            <v>ES40050150/</v>
          </cell>
          <cell r="C4004" t="str">
            <v>Conjunto de ferragens La Fonte ou similar, para portas de madeira de 2 folhas de abrir de entrada principal, constando de fornecimento sem colocacao (esta incluida no fornecimento e colocacao das esquadrias), de: fechadura referencia 330 ST-2 aco cromado,</v>
          </cell>
          <cell r="D4004" t="str">
            <v>un</v>
          </cell>
          <cell r="E4004">
            <v>177.5</v>
          </cell>
        </row>
        <row r="4005">
          <cell r="A4005" t="str">
            <v>ES004596</v>
          </cell>
          <cell r="B4005" t="str">
            <v>ES40050153/</v>
          </cell>
          <cell r="C4005" t="str">
            <v>Conjunto de ferragens La Fonte ou similar, para portas de madeira de 2 folhas de abrir, internas, constando de fornecimento sem colocacao (esta incluida no fornecimento e colocacao das esquadrias), de: fechadura referencia 1515 ST-2 acabamento cromado, en</v>
          </cell>
          <cell r="D4005" t="str">
            <v>un</v>
          </cell>
          <cell r="E4005">
            <v>107.38</v>
          </cell>
        </row>
        <row r="4006">
          <cell r="A4006" t="str">
            <v>ES004593</v>
          </cell>
          <cell r="B4006" t="str">
            <v>ES40050200/</v>
          </cell>
          <cell r="C4006" t="str">
            <v>Conjunto de ferragens La Fonte ou similar, para portas de madeira de entrada de servico, constando de fornecimento sem colocacao (esta incluida no fornecimento e colocacao das esquadrias), de: fechadura  referencia 377 acabamento cromado, com cilindro e 3</v>
          </cell>
          <cell r="D4006" t="str">
            <v>un</v>
          </cell>
          <cell r="E4006">
            <v>55.52</v>
          </cell>
        </row>
        <row r="4007">
          <cell r="A4007" t="str">
            <v>ES004595</v>
          </cell>
          <cell r="B4007" t="str">
            <v>ES40050203/</v>
          </cell>
          <cell r="C4007" t="str">
            <v>Conjunto de ferragens La Fonte ou similar, para portas de madeira internas de dependencias de servico, constando de fornecimento sem colocacao (esta incluida no fornecimento e colocacao das esquadrias), de: fechadura referencia CR1515 ST-2 acabamento crom</v>
          </cell>
          <cell r="D4007" t="str">
            <v>un</v>
          </cell>
          <cell r="E4007">
            <v>71.61</v>
          </cell>
        </row>
        <row r="4008">
          <cell r="A4008" t="str">
            <v>ES004594</v>
          </cell>
          <cell r="B4008" t="str">
            <v>ES40050250/</v>
          </cell>
          <cell r="C4008" t="str">
            <v>Conjunto de ferragens Papaiz ou similar, para portas de madeira de entrada principal, constando de fornecimento sem colocacao (esta incluida no fornecimento e colocacao das esquadrias), de: fechadura referencia 142 com cilindro a cruz e 3  dobradicas crom</v>
          </cell>
          <cell r="D4008" t="str">
            <v>un</v>
          </cell>
          <cell r="E4008">
            <v>61.06</v>
          </cell>
        </row>
        <row r="4009">
          <cell r="A4009" t="str">
            <v>ES004976</v>
          </cell>
          <cell r="B4009" t="str">
            <v>ES40050256/</v>
          </cell>
          <cell r="C4009" t="str">
            <v>Conjunto de ferragens Haga ou similar, para portas de madeira de entrada de barracao de obra ou casa tipo popular, constando de fornecimento sem colocacao (esta incluida no fornecimento e colocacao das esquadrias) de fechadura, caixao de sobrepor e 3 dobr</v>
          </cell>
          <cell r="D4009" t="str">
            <v>un</v>
          </cell>
          <cell r="E4009">
            <v>13.34</v>
          </cell>
        </row>
        <row r="4010">
          <cell r="A4010" t="str">
            <v>ES004782</v>
          </cell>
          <cell r="B4010" t="str">
            <v>ES40050300/</v>
          </cell>
          <cell r="C4010" t="str">
            <v>Conjunto de ferragens La Fonte ou similar, para portas de madeira, internas de banheiro de servico, constando de fornecimento sem colocacao (esta incluida no fornecimento e colocacao das esquadrias) de fechaduras, acabamento cromado, tanqueta, entrada e 3</v>
          </cell>
          <cell r="D4010" t="str">
            <v>un</v>
          </cell>
          <cell r="E4010">
            <v>40.51</v>
          </cell>
        </row>
        <row r="4011">
          <cell r="A4011" t="str">
            <v>ES005249</v>
          </cell>
          <cell r="B4011" t="str">
            <v>ES40050303/</v>
          </cell>
          <cell r="C4011" t="str">
            <v>Conjunto de ferragens La Fonte ou similar, para portas de madeira de banheiro, constando de fornecimento sem colocacao (esta incluida no fornecimento e colocacao das esquadrias), de: fechadura referencia 7070-ST-2 acabamento cromado,  macanetas referencia</v>
          </cell>
          <cell r="D4011" t="str">
            <v>un</v>
          </cell>
          <cell r="E4011">
            <v>71.95</v>
          </cell>
        </row>
        <row r="4012">
          <cell r="A4012" t="str">
            <v>ES004980</v>
          </cell>
          <cell r="B4012" t="str">
            <v>ES40050350/</v>
          </cell>
          <cell r="C4012" t="str">
            <v>Conjunto de ferragens La Fonte ou similar, para portas de madeira de correr, constando de fornecimento sem colocacao (esta incluida no fornecimento e colocacao das esquadrias), de fechadura, acabamento cromado, 2m de trilhos, 2 roldanas, 2 guias de latao,</v>
          </cell>
          <cell r="D4012" t="str">
            <v>un</v>
          </cell>
          <cell r="E4012">
            <v>114.39</v>
          </cell>
        </row>
        <row r="4013">
          <cell r="A4013" t="str">
            <v>ES004979</v>
          </cell>
          <cell r="B4013" t="str">
            <v>ES40050353/</v>
          </cell>
          <cell r="C4013" t="str">
            <v>Conjunto de ferragens La Fonte ou similar, para jogo 2 portas de correr, constando de fornecimento sem colocacao (esta incluida no fornecimento e colocacao das esquadrias) de fechadura, acabamento cromado, 4m de trilhos, 4 roldanas, 4 guias de latao de 3/</v>
          </cell>
          <cell r="D4013" t="str">
            <v>un</v>
          </cell>
          <cell r="E4013">
            <v>206.59</v>
          </cell>
        </row>
        <row r="4014">
          <cell r="A4014" t="str">
            <v>ES004981</v>
          </cell>
          <cell r="B4014" t="str">
            <v>ES40050400/</v>
          </cell>
          <cell r="C4014" t="str">
            <v>Conjunto de ferragens para portas de madeira colocadas em divisorias de marmore, marmorite ou concreto, ate 4cm de espessura, constando de fornecimento sem colocacao (esta incluida no fornecimento e colocacao da porta) de 2 dobradicas com contra placa, co</v>
          </cell>
          <cell r="D4014" t="str">
            <v>un</v>
          </cell>
          <cell r="E4014">
            <v>194.49</v>
          </cell>
        </row>
        <row r="4015">
          <cell r="A4015" t="str">
            <v>ES004818</v>
          </cell>
          <cell r="B4015" t="str">
            <v>ES40050450/</v>
          </cell>
          <cell r="C4015" t="str">
            <v>Conjunto de ferragens para portas de correr de armarios em banca, constando de 2m em trilho de aluminio (1/4"x1/4"), 4 rodizios de latao e 2 conchas da La Fonte ou similar.</v>
          </cell>
          <cell r="D4015" t="str">
            <v>un</v>
          </cell>
          <cell r="E4015">
            <v>29.64</v>
          </cell>
        </row>
        <row r="4016">
          <cell r="A4016" t="str">
            <v>ES004687</v>
          </cell>
          <cell r="B4016" t="str">
            <v>ES40050500/</v>
          </cell>
          <cell r="C4016" t="str">
            <v>Fechadura La Fonte ou similar, para portas de madeira de entrada principal referencia 330 ST-2, cromada, macanetas referencia 204 e espelho referencia 134.  Fornecimento da peca.</v>
          </cell>
          <cell r="D4016" t="str">
            <v>un</v>
          </cell>
          <cell r="E4016">
            <v>218.09</v>
          </cell>
        </row>
        <row r="4017">
          <cell r="A4017" t="str">
            <v>ES005269</v>
          </cell>
          <cell r="B4017" t="str">
            <v>ES40050503/</v>
          </cell>
          <cell r="C4017" t="str">
            <v>Fechadura La Fonte ou similar, para portas de madeira de entrada principal, constando de fornecimento sem colocacao (esta incluida no fornecimento e colocacao das esquadrias), de: fechadura referencia 330-ST, com cilindro, de acabamento cromado, macanetas</v>
          </cell>
          <cell r="D4017" t="str">
            <v>un</v>
          </cell>
          <cell r="E4017">
            <v>227.06</v>
          </cell>
        </row>
        <row r="4018">
          <cell r="A4018" t="str">
            <v>ES004686</v>
          </cell>
          <cell r="B4018" t="str">
            <v>ES40050550/</v>
          </cell>
          <cell r="C4018" t="str">
            <v>Fechadura La Fonte ou similar, para portas de madeira de banheiro referencia 7070 ST-2, cromada, macanetas referencia 435, tranqueta referencia 687-TE, rosetas referencia 687-R e entrada referencia 687-E.  Fornecimento da peca.</v>
          </cell>
          <cell r="D4018" t="str">
            <v>un</v>
          </cell>
          <cell r="E4018">
            <v>53.35</v>
          </cell>
        </row>
        <row r="4019">
          <cell r="A4019" t="str">
            <v>ES004444</v>
          </cell>
          <cell r="B4019" t="str">
            <v>ES40050650/</v>
          </cell>
          <cell r="C4019" t="str">
            <v>Ferragens para portas, 1 folha de vidro temperado de 10mm; so fornecimento, exclusive mola hidraulica de piso.</v>
          </cell>
          <cell r="D4019" t="str">
            <v>un</v>
          </cell>
          <cell r="E4019">
            <v>119.63</v>
          </cell>
        </row>
        <row r="4020">
          <cell r="A4020" t="str">
            <v>ES004974</v>
          </cell>
          <cell r="B4020" t="str">
            <v>ES40050700/</v>
          </cell>
          <cell r="C4020" t="str">
            <v>Ferragens para portas de madeira de armario, constando de fornecimento sem colocacao (esta incluida no fornecimento e colocacao das esquadrias) de fechadura La Fonte ou similar, acabamento cromado e dobradica de latao cromado de (2 1/2x13/80) de Page ou s</v>
          </cell>
          <cell r="D4020" t="str">
            <v>un</v>
          </cell>
          <cell r="E4020">
            <v>37.119999999999997</v>
          </cell>
        </row>
        <row r="4021">
          <cell r="A4021" t="str">
            <v>ES009040</v>
          </cell>
          <cell r="B4021" t="str">
            <v>ES40100050/</v>
          </cell>
          <cell r="C4021" t="str">
            <v>Conjunto de ferragens para janela de madeira, tipo guilhotina, constando de fornecimento sem colocacao (esta incluida no fornecimento e colocacao das esquadrias), 2 borboletas de latao e 4 conchas.</v>
          </cell>
          <cell r="D4021" t="str">
            <v>un</v>
          </cell>
          <cell r="E4021">
            <v>36.159999999999997</v>
          </cell>
        </row>
        <row r="4022">
          <cell r="A4022" t="str">
            <v>ES005275</v>
          </cell>
          <cell r="B4022" t="str">
            <v>ES40100100/</v>
          </cell>
          <cell r="C4022" t="str">
            <v>Conjunto de ferragens La Fonte ou similar, para janelas de madeira de correr, em 2 folhas, constando de fornecimento sem colocacao (esta incluida no fornecimento e colocacao das esquadrias), de: 4 rodizios de latao com rolamentos para trilhos referencia 1</v>
          </cell>
          <cell r="D4022" t="str">
            <v>un</v>
          </cell>
          <cell r="E4022">
            <v>57.5</v>
          </cell>
        </row>
        <row r="4023">
          <cell r="A4023" t="str">
            <v>ES005276</v>
          </cell>
          <cell r="B4023" t="str">
            <v>ES40100150/</v>
          </cell>
          <cell r="C4023" t="str">
            <v>Ferragens para janelas de abrir de 2 folhas em madeira, constando de cremone completo La Fonte referencia 640-F ou similar, 2 carrancas La Fonte referencia 567 ou similar e 6 dobradicas de 2 1/2"x3" em ferro galvanizado com pino e bolas de latao, Page ref</v>
          </cell>
          <cell r="D4023" t="str">
            <v>un</v>
          </cell>
          <cell r="E4023">
            <v>38.46</v>
          </cell>
        </row>
        <row r="4024">
          <cell r="A4024" t="str">
            <v>ES004977</v>
          </cell>
          <cell r="B4024" t="str">
            <v>ES40150050/</v>
          </cell>
          <cell r="C4024" t="str">
            <v>Conjunto de ferragens da La Fonte ou similar, para portas de divisorias tipo Eucatex, Duratex ou similar, constando de fornecimento sem colocacao (esta incluida no fornecimento e colocacao das divisorias) de fechadura, acabamento cromado de cilindro e 3 d</v>
          </cell>
          <cell r="D4024" t="str">
            <v>un</v>
          </cell>
          <cell r="E4024">
            <v>63.27</v>
          </cell>
        </row>
        <row r="4025">
          <cell r="A4025" t="str">
            <v>ES004975</v>
          </cell>
          <cell r="B4025" t="str">
            <v>ES40150053/</v>
          </cell>
          <cell r="C4025" t="str">
            <v>Conjunto de ferragens da La Fonte ou similar, para portas de divisorias tipo Eucatex, Duratex ou similar, 2 folhas, constando de fornecimento sem colocacao (esta incluida no fornecimento e colocacao das divisorias) de fechadura, acabamento cromado de cili</v>
          </cell>
          <cell r="D4025" t="str">
            <v>un</v>
          </cell>
          <cell r="E4025">
            <v>156.71</v>
          </cell>
        </row>
        <row r="4026">
          <cell r="A4026" t="str">
            <v>ES004566</v>
          </cell>
          <cell r="B4026" t="str">
            <v>ES40150100/</v>
          </cell>
          <cell r="C4026" t="str">
            <v>Fornecimento, exclusive colocacao, de conjunto de ferragens para divisorias de sanitarios em marmore ou marmorite, fabricacao Udinese ou similar, composto por cantoneiras, porcas e parafusos de aluminio.</v>
          </cell>
          <cell r="D4026" t="str">
            <v>un</v>
          </cell>
          <cell r="E4026">
            <v>36.56</v>
          </cell>
        </row>
        <row r="4027">
          <cell r="A4027" t="str">
            <v>ES004461</v>
          </cell>
          <cell r="B4027" t="str">
            <v>ES45050050A</v>
          </cell>
          <cell r="C4027" t="str">
            <v>Espelho de cristal com 4mm de espessura, com moldura de madeira.  Fornecimento e colocacao.</v>
          </cell>
          <cell r="D4027" t="str">
            <v>m2</v>
          </cell>
          <cell r="E4027">
            <v>105.83</v>
          </cell>
        </row>
        <row r="4028">
          <cell r="A4028" t="str">
            <v>ES006743</v>
          </cell>
          <cell r="B4028" t="str">
            <v>ES45050100A</v>
          </cell>
          <cell r="C4028" t="str">
            <v>Vidro aramado com espessura de 7mm.  Fornecimento e colocacao.</v>
          </cell>
          <cell r="D4028" t="str">
            <v>m2</v>
          </cell>
          <cell r="E4028">
            <v>109.15</v>
          </cell>
        </row>
        <row r="4029">
          <cell r="A4029" t="str">
            <v>ES004756</v>
          </cell>
          <cell r="B4029" t="str">
            <v>ES45050150A</v>
          </cell>
          <cell r="C4029" t="str">
            <v>Vidro colorido fume, de 4mm de espessura.  Fornecimento e colocacao.</v>
          </cell>
          <cell r="D4029" t="str">
            <v>m2</v>
          </cell>
          <cell r="E4029">
            <v>60.97</v>
          </cell>
        </row>
        <row r="4030">
          <cell r="A4030" t="str">
            <v>ES009473</v>
          </cell>
          <cell r="B4030" t="str">
            <v>ES45050212/</v>
          </cell>
          <cell r="C4030" t="str">
            <v>Vidro cristal com espessura de 10mm.  Fornecimento e colocacao.</v>
          </cell>
          <cell r="D4030" t="str">
            <v>m2</v>
          </cell>
          <cell r="E4030">
            <v>164.25</v>
          </cell>
        </row>
        <row r="4031">
          <cell r="A4031" t="str">
            <v>ES008150</v>
          </cell>
          <cell r="B4031" t="str">
            <v>ES45050256/</v>
          </cell>
          <cell r="C4031" t="str">
            <v>Vidro laminado com espessura de 6mm.  Fornecimento e colocacao.</v>
          </cell>
          <cell r="D4031" t="str">
            <v>m2</v>
          </cell>
          <cell r="E4031">
            <v>138.75</v>
          </cell>
        </row>
        <row r="4032">
          <cell r="A4032" t="str">
            <v>ES010128</v>
          </cell>
          <cell r="B4032" t="str">
            <v>ES45050262/</v>
          </cell>
          <cell r="C4032" t="str">
            <v>Vidro laminado com espessura de 10mm.  Fornecimento e colocacao.</v>
          </cell>
          <cell r="D4032" t="str">
            <v>m2</v>
          </cell>
          <cell r="E4032">
            <v>242</v>
          </cell>
        </row>
        <row r="4033">
          <cell r="A4033" t="str">
            <v>ES000891</v>
          </cell>
          <cell r="B4033" t="str">
            <v>ES45050300/</v>
          </cell>
          <cell r="C4033" t="str">
            <v>Vidro plano transparente, comum, de 3mm espessura, indicado para vaos ate (1x0,80)m.  Fornecimento e colocacao.</v>
          </cell>
          <cell r="D4033" t="str">
            <v>m2</v>
          </cell>
          <cell r="E4033">
            <v>36.75</v>
          </cell>
        </row>
        <row r="4034">
          <cell r="A4034" t="str">
            <v>ES000892</v>
          </cell>
          <cell r="B4034" t="str">
            <v>ES45050303/</v>
          </cell>
          <cell r="C4034" t="str">
            <v>Vidro plano transparente, comum, com espessura de 4mm, indicado para vaos ate (1,60x0,80)m. Fornecimento e colocacao.</v>
          </cell>
          <cell r="D4034" t="str">
            <v>m2</v>
          </cell>
          <cell r="E4034">
            <v>46.06</v>
          </cell>
        </row>
        <row r="4035">
          <cell r="A4035" t="str">
            <v>ES004751</v>
          </cell>
          <cell r="B4035" t="str">
            <v>ES45050306A</v>
          </cell>
          <cell r="C4035" t="str">
            <v>Vidro plano transparente, comum, de 5mm espessura, indicado para vaos ate (2,10x1)m. Fornecimento e colocacao.</v>
          </cell>
          <cell r="D4035" t="str">
            <v>m2</v>
          </cell>
          <cell r="E4035">
            <v>46.02</v>
          </cell>
        </row>
        <row r="4036">
          <cell r="A4036" t="str">
            <v>ES004750</v>
          </cell>
          <cell r="B4036" t="str">
            <v>ES45050309A</v>
          </cell>
          <cell r="C4036" t="str">
            <v>Vidro plano transparente, comum, com espessura de 6mm, indicado para vaos ate (2,10x1,40)m. Fornecimento e colocacao.</v>
          </cell>
          <cell r="D4036" t="str">
            <v>m2</v>
          </cell>
          <cell r="E4036">
            <v>61.24</v>
          </cell>
        </row>
        <row r="4037">
          <cell r="A4037" t="str">
            <v>ES000893</v>
          </cell>
          <cell r="B4037" t="str">
            <v>ES45050350/</v>
          </cell>
          <cell r="C4037" t="str">
            <v>Vidro transparente, fantasia, de 4mm de espessura, do tipo martelado, artico ou lixa.  Fornecimento e colocacao.</v>
          </cell>
          <cell r="D4037" t="str">
            <v>m2</v>
          </cell>
          <cell r="E4037">
            <v>43.46</v>
          </cell>
        </row>
        <row r="4038">
          <cell r="A4038" t="str">
            <v>ES004752</v>
          </cell>
          <cell r="B4038" t="str">
            <v>ES45100050A</v>
          </cell>
          <cell r="C4038" t="str">
            <v>Vidro temperado incolor com espessura de 10mm.  Fornecimento e instalacao.</v>
          </cell>
          <cell r="D4038" t="str">
            <v>m2</v>
          </cell>
          <cell r="E4038">
            <v>210.43</v>
          </cell>
        </row>
        <row r="4039">
          <cell r="A4039" t="str">
            <v>ES004465</v>
          </cell>
          <cell r="B4039" t="str">
            <v>ES45100100A</v>
          </cell>
          <cell r="C4039" t="str">
            <v>Vidro temperado incolor, tipo martelado, com espessura de 10mm.  Fornecimento e instalacao.</v>
          </cell>
          <cell r="D4039" t="str">
            <v>m2</v>
          </cell>
          <cell r="E4039">
            <v>210.43</v>
          </cell>
        </row>
        <row r="4040">
          <cell r="A4040" t="str">
            <v>ES006755</v>
          </cell>
          <cell r="B4040" t="str">
            <v>ES45150050/</v>
          </cell>
          <cell r="C4040" t="str">
            <v>Vidro plumbifero com espessura maxima de 8mm, para uso em salas radiologicas a prova de Raio X, nas dimensoesde (0,30x0,30)m, inclusive caixilho e mao-de-obra de instalacao.</v>
          </cell>
          <cell r="D4040" t="str">
            <v>un</v>
          </cell>
          <cell r="E4040">
            <v>2265.8000000000002</v>
          </cell>
        </row>
        <row r="4041">
          <cell r="A4041" t="str">
            <v>ES006753</v>
          </cell>
          <cell r="B4041" t="str">
            <v>ES45150100/</v>
          </cell>
          <cell r="C4041" t="str">
            <v>Vidro plumbifero com espessura maxima de 8mm, para uso em salas radiologicas a prova de Raio X, nas dimensoesde (0,60x0,60)m, inclusive caixilho e mao-de-obra de instalacao.</v>
          </cell>
          <cell r="D4041" t="str">
            <v>un</v>
          </cell>
          <cell r="E4041">
            <v>7700.67</v>
          </cell>
        </row>
        <row r="4042">
          <cell r="A4042" t="str">
            <v>ES006754</v>
          </cell>
          <cell r="B4042" t="str">
            <v>ES45150150/</v>
          </cell>
          <cell r="C4042" t="str">
            <v>Vidro plumbifero com espessura maxima de 8mm, para uso em salas radiologicas a prova de Raio X, nas dimensoesde (1,20x0,70)m, inclusive caixilho e mao-de-obra de instalacao.</v>
          </cell>
          <cell r="D4042" t="str">
            <v>un</v>
          </cell>
          <cell r="E4042">
            <v>16238.5</v>
          </cell>
        </row>
        <row r="4043">
          <cell r="A4043" t="str">
            <v>ES008914</v>
          </cell>
          <cell r="B4043" t="str">
            <v>ES45200050/</v>
          </cell>
          <cell r="C4043" t="str">
            <v>Placa de policarbonato em cristal compacto, em placas de (2,44x1,22x0,01)m.  Fornecimento  sem colocacao.</v>
          </cell>
          <cell r="D4043" t="str">
            <v>m2</v>
          </cell>
          <cell r="E4043">
            <v>416.25</v>
          </cell>
        </row>
        <row r="4044">
          <cell r="A4044" t="str">
            <v>ES008911</v>
          </cell>
          <cell r="B4044" t="str">
            <v>ES45200053/</v>
          </cell>
          <cell r="C4044" t="str">
            <v>Placa de policarbonato em cristal compacto, em placas de (2,44x1,22x0,004)m.  Fornecimento  sem colocacao.</v>
          </cell>
          <cell r="D4044" t="str">
            <v>m2</v>
          </cell>
          <cell r="E4044">
            <v>134.02000000000001</v>
          </cell>
        </row>
        <row r="4045">
          <cell r="A4045" t="str">
            <v>ES008912</v>
          </cell>
          <cell r="B4045" t="str">
            <v>ES45200056/</v>
          </cell>
          <cell r="C4045" t="str">
            <v>Placa de policarbonato em cristal compacto, em placas de (2,44x1,22x0,006)m.  Fornecimento  sem colocacao.</v>
          </cell>
          <cell r="D4045" t="str">
            <v>m2</v>
          </cell>
          <cell r="E4045">
            <v>222.58</v>
          </cell>
        </row>
        <row r="4046">
          <cell r="A4046" t="str">
            <v>ES008913</v>
          </cell>
          <cell r="B4046" t="str">
            <v>ES45200059/</v>
          </cell>
          <cell r="C4046" t="str">
            <v>Placa de policarbonato em cristal compacto, em placas de (2,44x1,22x0,008)m.  Fornecimento  sem colocacao.</v>
          </cell>
          <cell r="D4046" t="str">
            <v>m2</v>
          </cell>
          <cell r="E4046">
            <v>277.11</v>
          </cell>
        </row>
        <row r="4047">
          <cell r="A4047" t="str">
            <v>ES004765</v>
          </cell>
          <cell r="B4047" t="str">
            <v>ES50050050A</v>
          </cell>
          <cell r="C4047" t="str">
            <v>Mastro metalico em tubo de ferro galvanizado de 3" com altura de 5,50m, equipado com roldana com fixacao em prisma de concreto de (30x30x50)cm.  Fornecimento colocacao.</v>
          </cell>
          <cell r="D4047" t="str">
            <v>un</v>
          </cell>
          <cell r="E4047">
            <v>360.23</v>
          </cell>
        </row>
        <row r="4048">
          <cell r="A4048" t="str">
            <v>ES000917</v>
          </cell>
          <cell r="B4048" t="str">
            <v>ES50050053A</v>
          </cell>
          <cell r="C4048" t="str">
            <v>Mastro metalico em tubo de ferro galvanizado de 3" com altura de 6m, equipado com roldana com fixacao em prisma de concreto de (30x30x50)cm.  Fornecimento e colocacao.</v>
          </cell>
          <cell r="D4048" t="str">
            <v>un</v>
          </cell>
          <cell r="E4048">
            <v>379.16</v>
          </cell>
        </row>
        <row r="4049">
          <cell r="A4049" t="str">
            <v>ES006043</v>
          </cell>
          <cell r="B4049" t="str">
            <v>ES99990050/</v>
          </cell>
          <cell r="C4049" t="str">
            <v>Arruela de 5/16", inclusive transporte ate a obra, exclusive colocacao.  Fornecimento.</v>
          </cell>
          <cell r="D4049" t="str">
            <v>un</v>
          </cell>
          <cell r="E4049">
            <v>0.01</v>
          </cell>
        </row>
        <row r="4050">
          <cell r="A4050" t="str">
            <v>ES005626</v>
          </cell>
          <cell r="B4050" t="str">
            <v>ES99990100/</v>
          </cell>
          <cell r="C4050" t="str">
            <v>Cadeado de 30mm.  Fornecimento.</v>
          </cell>
          <cell r="D4050" t="str">
            <v>un</v>
          </cell>
          <cell r="E4050">
            <v>5.77</v>
          </cell>
        </row>
        <row r="4051">
          <cell r="A4051" t="str">
            <v>ES005640</v>
          </cell>
          <cell r="B4051" t="str">
            <v>ES99990103/</v>
          </cell>
          <cell r="C4051" t="str">
            <v>Cadeado de 50mm.  Fornecimento.</v>
          </cell>
          <cell r="D4051" t="str">
            <v>un</v>
          </cell>
          <cell r="E4051">
            <v>13</v>
          </cell>
        </row>
        <row r="4052">
          <cell r="A4052" t="str">
            <v>ES009474</v>
          </cell>
          <cell r="B4052" t="str">
            <v>ES99990150/</v>
          </cell>
          <cell r="C4052" t="str">
            <v>Caixilho fixo, de aluminio, para chapa de policarbonato de 10mm.  Fornecimento e colcoacao.</v>
          </cell>
          <cell r="D4052" t="str">
            <v>m2</v>
          </cell>
          <cell r="E4052">
            <v>199.82</v>
          </cell>
        </row>
        <row r="4053">
          <cell r="A4053" t="str">
            <v>ES009476</v>
          </cell>
          <cell r="B4053" t="str">
            <v>ES99990153/</v>
          </cell>
          <cell r="C4053" t="str">
            <v>Caixilho metade fixo para vidro e metade fixo em veneziana, de aluminio; exclusive fornecimento e colocacao do vidro.  Fornecimento e colocacao.</v>
          </cell>
          <cell r="D4053" t="str">
            <v>m2</v>
          </cell>
          <cell r="E4053">
            <v>208.33</v>
          </cell>
        </row>
        <row r="4054">
          <cell r="A4054" t="str">
            <v>ES004759</v>
          </cell>
          <cell r="B4054" t="str">
            <v>ES99990200/</v>
          </cell>
          <cell r="C4054" t="str">
            <v>Colocacao de carranca, fixada na parte externa de janelas de abrir, exclusive o fornecimento da peca.</v>
          </cell>
          <cell r="D4054" t="str">
            <v>un</v>
          </cell>
          <cell r="E4054">
            <v>7.29</v>
          </cell>
        </row>
        <row r="4055">
          <cell r="A4055" t="str">
            <v>ES004773</v>
          </cell>
          <cell r="B4055" t="str">
            <v>ES99990206/</v>
          </cell>
          <cell r="C4055" t="str">
            <v>Colocacao de cremone, em madeira com vara de ferro de 1,50m, exclusive o fornecimento.</v>
          </cell>
          <cell r="D4055" t="str">
            <v>un</v>
          </cell>
          <cell r="E4055">
            <v>14.58</v>
          </cell>
        </row>
        <row r="4056">
          <cell r="A4056" t="str">
            <v>ES004766</v>
          </cell>
          <cell r="B4056" t="str">
            <v>ES99990250/</v>
          </cell>
          <cell r="C4056" t="str">
            <v>Colocacao de dobradica, tipo vaivem, em madeira, exclusive o fornecimento da peca.</v>
          </cell>
          <cell r="D4056" t="str">
            <v>un</v>
          </cell>
          <cell r="E4056">
            <v>7.29</v>
          </cell>
        </row>
        <row r="4057">
          <cell r="A4057" t="str">
            <v>ES004764</v>
          </cell>
          <cell r="B4057" t="str">
            <v>ES99990300/</v>
          </cell>
          <cell r="C4057" t="str">
            <v>Colocacao de mola fecha porta, em madeira exclusive o fornecimento da peca.</v>
          </cell>
          <cell r="D4057" t="str">
            <v>un</v>
          </cell>
          <cell r="E4057">
            <v>7.29</v>
          </cell>
        </row>
        <row r="4058">
          <cell r="A4058" t="str">
            <v>ES007867</v>
          </cell>
          <cell r="B4058" t="str">
            <v>ES99990350/</v>
          </cell>
          <cell r="C4058" t="str">
            <v>Conjunto completo de ferragens para paineis fixos de vidro temperado de 10mm.  Fornecimento.</v>
          </cell>
          <cell r="D4058" t="str">
            <v>un</v>
          </cell>
          <cell r="E4058">
            <v>49.1</v>
          </cell>
        </row>
        <row r="4059">
          <cell r="A4059" t="str">
            <v>ET000629</v>
          </cell>
          <cell r="B4059" t="str">
            <v>ET15100150/</v>
          </cell>
          <cell r="C4059" t="str">
            <v>Formas de madeira para moldagem de pecas de concreto armado com paramentos planos, em lajes, vigas, paredes, etc., inclusive fornecimento dos materiais e desmoldagem servindo a madeira 2 vezes, tabuas de Pinho de 3a ou madeira equivalente, com 2,5cm de es</v>
          </cell>
          <cell r="D4059" t="str">
            <v>m2</v>
          </cell>
          <cell r="E4059">
            <v>22.36</v>
          </cell>
        </row>
        <row r="4060">
          <cell r="A4060" t="str">
            <v>ET000632</v>
          </cell>
          <cell r="B4060" t="str">
            <v>ET15100200/</v>
          </cell>
          <cell r="C4060" t="str">
            <v>Formas de madeira para moldagem de pecas de concreto com paramentos curvos servindo a madeira 1,4 vezes inclusive desmoldagem exclusive escoramento, tabuas de Pinho de 3a ou madeira equivalente.</v>
          </cell>
          <cell r="D4060" t="str">
            <v>m2</v>
          </cell>
          <cell r="E4060">
            <v>35.22</v>
          </cell>
        </row>
        <row r="4061">
          <cell r="A4061" t="str">
            <v>ET000633</v>
          </cell>
          <cell r="B4061" t="str">
            <v>ET15100250/</v>
          </cell>
          <cell r="C4061" t="str">
            <v>Formas de madeira para moldagem de pecas de concreto com paramentos curvos servindo a madeira 2 vezes inclusive desmoldagem exclusive escoramento, tabuas de Pinho de 3a ou madeira equivalente.</v>
          </cell>
          <cell r="D4061" t="str">
            <v>m2</v>
          </cell>
          <cell r="E4061">
            <v>30.46</v>
          </cell>
        </row>
        <row r="4062">
          <cell r="A4062" t="str">
            <v>ET000634</v>
          </cell>
          <cell r="B4062" t="str">
            <v>ET15100300/</v>
          </cell>
          <cell r="C4062" t="str">
            <v>Formas de madeira de Pinho de 3a ou similar, para galerias retangulares de concreto armado, servindo a madeira 3 vezes, inclusive  escoramento, fornecimento dos materiais e desmoldagem.</v>
          </cell>
          <cell r="D4062" t="str">
            <v>m2</v>
          </cell>
          <cell r="E4062">
            <v>21.64</v>
          </cell>
        </row>
        <row r="4063">
          <cell r="A4063" t="str">
            <v>ET001968</v>
          </cell>
          <cell r="B4063" t="str">
            <v>ET15100350/</v>
          </cell>
          <cell r="C4063" t="str">
            <v>Forma de madeira com utilizacao de 1,4 vezes e escoramento de laje superior.</v>
          </cell>
          <cell r="D4063" t="str">
            <v>m2</v>
          </cell>
          <cell r="E4063">
            <v>32.18</v>
          </cell>
        </row>
        <row r="4064">
          <cell r="A4064" t="str">
            <v>ET007707</v>
          </cell>
          <cell r="B4064" t="str">
            <v>ET15100400/</v>
          </cell>
          <cell r="C4064" t="str">
            <v>Formas de madeira para moldagem de pecas de concreto com paramentos planos, em lajes, vigas, paredes etc., inclusive fornecimento dos materiais e desmontagem, servindo a madeira 4 vezes, tabuas de Pinho de 3a ou madeira equivalente, com 2,5 cm de espessur</v>
          </cell>
          <cell r="D4064" t="str">
            <v>m2</v>
          </cell>
          <cell r="E4064">
            <v>15.87</v>
          </cell>
        </row>
        <row r="4065">
          <cell r="A4065" t="str">
            <v>ET000635</v>
          </cell>
          <cell r="B4065" t="str">
            <v>ET15100450/</v>
          </cell>
          <cell r="C4065" t="str">
            <v>Formas de madeira de Pinho de 3a ou similar, com aproveitamento da madeira apenas 1 vez, para viaduto de concreto, com escoramento metalico, exclusive aluguel deste, inclusive fornecimento de materiais, e desmoldagem.</v>
          </cell>
          <cell r="D4065" t="str">
            <v>m2</v>
          </cell>
          <cell r="E4065">
            <v>71.47</v>
          </cell>
        </row>
        <row r="4066">
          <cell r="A4066" t="str">
            <v>ET000636</v>
          </cell>
          <cell r="B4066" t="str">
            <v>ET15100500/</v>
          </cell>
          <cell r="C4066" t="str">
            <v>Formas de madeira de Pinho de 3a ou similar, com aproveitamento da madeira por 4 vezes, destinada a moldagem de cinta sobre baldrame, inclusive fornecimento dos materiais e desmoldagem.</v>
          </cell>
          <cell r="D4066" t="str">
            <v>m2</v>
          </cell>
          <cell r="E4066">
            <v>21.04</v>
          </cell>
        </row>
        <row r="4067">
          <cell r="A4067" t="str">
            <v>ET017898</v>
          </cell>
          <cell r="B4067" t="str">
            <v>ET15150050A</v>
          </cell>
          <cell r="C4067" t="str">
            <v>Forma metalica para concreto, inclusive fornecimento, confeccao, montagem e desmontagem sem utilizacao de guindaste, admitindo 50 vezes de utilizacao, exclusive escoramento.</v>
          </cell>
          <cell r="D4067" t="str">
            <v>m2</v>
          </cell>
          <cell r="E4067">
            <v>9.6300000000000008</v>
          </cell>
        </row>
        <row r="4068">
          <cell r="A4068" t="str">
            <v>ET017936</v>
          </cell>
          <cell r="B4068" t="str">
            <v>ET15150100/</v>
          </cell>
          <cell r="C4068" t="str">
            <v>Forma metalica alto portante, para laje, sem reutilizacao, para vaos ate 4,40m, tipo STEEL DECK MR-75, da Metform ou similar, com espessura de 0,80mm.  Fornecimento e instalacao.</v>
          </cell>
          <cell r="D4068" t="str">
            <v>t.dam</v>
          </cell>
          <cell r="E4068">
            <v>48.75</v>
          </cell>
        </row>
        <row r="4069">
          <cell r="A4069" t="str">
            <v>ET017937</v>
          </cell>
          <cell r="B4069" t="str">
            <v>ET15150150/</v>
          </cell>
          <cell r="C4069" t="str">
            <v>Forma metalica alto portante, para laje, sem reutilizacao, para vaos ate 3,75m, tipo STEEL DECK MR-75, da Metform ou similar, com espessura de 0,95mm.  Fornecimento e instalacao.</v>
          </cell>
          <cell r="D4069" t="str">
            <v>m2</v>
          </cell>
          <cell r="E4069">
            <v>54.84</v>
          </cell>
        </row>
        <row r="4070">
          <cell r="A4070" t="str">
            <v>ET017938</v>
          </cell>
          <cell r="B4070" t="str">
            <v>ET15150200/</v>
          </cell>
          <cell r="C4070" t="str">
            <v>Forma metalica alto portante, para laje, sem reutilizacao, para vaos ate 4,40m, tipo STEEL DECK MR-75, da Metform ou similar, com espessura de 1,25mm.  Fornecimento e instalacao.</v>
          </cell>
          <cell r="D4070" t="str">
            <v>m2</v>
          </cell>
          <cell r="E4070">
            <v>67.89</v>
          </cell>
        </row>
        <row r="4071">
          <cell r="A4071" t="str">
            <v>ET000651</v>
          </cell>
          <cell r="B4071" t="str">
            <v>ET15200050/</v>
          </cell>
          <cell r="C4071" t="str">
            <v>Formas de placas de Madeirit ou similar, empregando-se as de 14mm, resinadas e tambem as de 20mm de espessura, plastificadas, servindo 4 vezes, e a madeira de Pinho ou similar, auxiliar 1 vez, inclusive fornecimento e desmoldagem, exclusive escoramento.</v>
          </cell>
          <cell r="D4071" t="str">
            <v>m2</v>
          </cell>
          <cell r="E4071">
            <v>37.54</v>
          </cell>
        </row>
        <row r="4072">
          <cell r="A4072" t="str">
            <v>ET000650</v>
          </cell>
          <cell r="B4072" t="str">
            <v>ET15200053/</v>
          </cell>
          <cell r="C4072" t="str">
            <v>Formas de placas de Madeirit ou similar, empregando-se as de 14mm, resinadas e tambem as de 20mm de espessura, plastificadas, servindo 4 vezes, e a madeira de Pinho ou similar 3 vezes, inclusive fornecimento e desmontagem, exclusive escoramento.</v>
          </cell>
          <cell r="D4072" t="str">
            <v>m2</v>
          </cell>
          <cell r="E4072">
            <v>23.98</v>
          </cell>
        </row>
        <row r="4073">
          <cell r="A4073" t="str">
            <v>ET000652</v>
          </cell>
          <cell r="B4073" t="str">
            <v>ET15200100/</v>
          </cell>
          <cell r="C4073" t="str">
            <v>Formas de placas de Madeirit ou similar, de 17mm de espessura plastificada, servindo 1 vez, para viadutos, incluindo pecas de transferencia para escoramento metalico, exclusive este, inclusive fornecimento de materiais e desmoldagem.</v>
          </cell>
          <cell r="D4073" t="str">
            <v>m2</v>
          </cell>
          <cell r="E4073">
            <v>67.75</v>
          </cell>
        </row>
        <row r="4074">
          <cell r="A4074" t="str">
            <v>ET000653</v>
          </cell>
          <cell r="B4074" t="str">
            <v>ET15200103/</v>
          </cell>
          <cell r="C4074" t="str">
            <v>Formas de placas de Madeirit ou similar, de 17mm de espessura plastificada, servindo 2 vezes,  para viadutos, incluindo pecas de transferencia para escoramento metalico, exclusive este, inclusive fornecimento de materiais e desmoldagem.</v>
          </cell>
          <cell r="D4074" t="str">
            <v>m2</v>
          </cell>
          <cell r="E4074">
            <v>48.64</v>
          </cell>
        </row>
        <row r="4075">
          <cell r="A4075" t="str">
            <v>ET000654</v>
          </cell>
          <cell r="B4075" t="str">
            <v>ET15200150/</v>
          </cell>
          <cell r="C4075" t="str">
            <v>Formas de placas de Madeirit ou similar, de 20mm de espessura, plastificadas, servindo 2 vezes e madeira de Pinho ou similar, auxiliar servindo 3 vezes, inclusive fornecimento e desmoldagem, exclusive escoramento.</v>
          </cell>
          <cell r="D4075" t="str">
            <v>m2</v>
          </cell>
          <cell r="E4075">
            <v>36.11</v>
          </cell>
        </row>
        <row r="4076">
          <cell r="A4076" t="str">
            <v>ET000637</v>
          </cell>
          <cell r="B4076" t="str">
            <v>ET20050050/</v>
          </cell>
          <cell r="C4076" t="str">
            <v>Escoramento de pontilhoes, pontes e viadutos, de concreto armado, com madeira de Lei serrada, Pinho do Parana ou similar, de 3a, com 30% de aproveitamento da madeira, medido pelo volume coberto, inclusive desmontagem; considera-se volume coberto, aquele c</v>
          </cell>
          <cell r="D4076" t="str">
            <v>m3</v>
          </cell>
          <cell r="E4076">
            <v>43.3</v>
          </cell>
        </row>
        <row r="4077">
          <cell r="A4077" t="str">
            <v>ET000741</v>
          </cell>
          <cell r="B4077" t="str">
            <v>ET20100050/</v>
          </cell>
          <cell r="C4077" t="str">
            <v>Aluguel de escoramento tubular em obras de arte, com tubos metalicos, tipo Mannesmmann ou similar, na densidade 5m de tubo equipado por m3 de escoramento, pago pelo volume  deste e pelo tempo necessario, desde a entrega do material na obra, na ocasiao apr</v>
          </cell>
          <cell r="D4077" t="str">
            <v>m3.mes</v>
          </cell>
          <cell r="E4077">
            <v>7.75</v>
          </cell>
        </row>
        <row r="4078">
          <cell r="A4078" t="str">
            <v>ET000742</v>
          </cell>
          <cell r="B4078" t="str">
            <v>ET20100100/</v>
          </cell>
          <cell r="C4078" t="str">
            <v>Montagem e desmontagem de escoramento tubular normal, em obras de arte, na densidade de 5m de tubo por m3 de escoramento, compreendendo os transportes de material para obra e desta para o deposito.  O preco e dado por m3 de escoramento, contado das sapata</v>
          </cell>
          <cell r="D4078" t="str">
            <v>m3</v>
          </cell>
          <cell r="E4078">
            <v>5.85</v>
          </cell>
        </row>
        <row r="4079">
          <cell r="A4079" t="str">
            <v>ET002499</v>
          </cell>
          <cell r="B4079" t="str">
            <v>ET20150050/</v>
          </cell>
          <cell r="C4079" t="str">
            <v>Escoramento de rocha, ou enchimento por cima de cambotas metalicas com Eucalipto rolico ou similar, medido pelo volume de madeira empregada, considerando a secao media de toras e seu comprimento.</v>
          </cell>
          <cell r="D4079" t="str">
            <v>m3</v>
          </cell>
          <cell r="E4079">
            <v>1268.08</v>
          </cell>
        </row>
        <row r="4080">
          <cell r="A4080" t="str">
            <v>ET000638</v>
          </cell>
          <cell r="B4080" t="str">
            <v>ET20200050/</v>
          </cell>
          <cell r="C4080" t="str">
            <v>Escoramento de formas ate 3,30m de pe direito, com Pinho de 3a ou similar, tabuas empregadas 3 vezes, prumos 4 vezes.</v>
          </cell>
          <cell r="D4080" t="str">
            <v>m3</v>
          </cell>
          <cell r="E4080">
            <v>3.53</v>
          </cell>
        </row>
        <row r="4081">
          <cell r="A4081" t="str">
            <v>ET000639</v>
          </cell>
          <cell r="B4081" t="str">
            <v>ET20200100/</v>
          </cell>
          <cell r="C4081" t="str">
            <v>Escoramento de formas de 3,30m ate 3,50m de pe direito, com Pinho de 3a ou similar, tabuas empregadas 3 vezes, prumos 4 vezes.</v>
          </cell>
          <cell r="D4081" t="str">
            <v>m3</v>
          </cell>
          <cell r="E4081">
            <v>4.95</v>
          </cell>
        </row>
        <row r="4082">
          <cell r="A4082" t="str">
            <v>ET000640</v>
          </cell>
          <cell r="B4082" t="str">
            <v>ET20200150/</v>
          </cell>
          <cell r="C4082" t="str">
            <v>Escoramento de formas de 4m ate 5m de pe direito, com Pinho de 3a ou similar, tabuas empregadas 3 vezes, prumos 4 vezes.</v>
          </cell>
          <cell r="D4082" t="str">
            <v>m3</v>
          </cell>
          <cell r="E4082">
            <v>7.61</v>
          </cell>
        </row>
        <row r="4083">
          <cell r="A4083" t="str">
            <v>ET000641</v>
          </cell>
          <cell r="B4083" t="str">
            <v>ET20250050/</v>
          </cell>
          <cell r="C4083" t="str">
            <v>Escoramento de formas de moldagem de pecas de concreto em vigas isoladas e semelhantes, ate 5m de pe direito, com Pinho de 3a ou similar, empregada 2 vezes, medida pela area de projecao lateral de escoramento.</v>
          </cell>
          <cell r="D4083" t="str">
            <v>m2</v>
          </cell>
          <cell r="E4083">
            <v>31.84</v>
          </cell>
        </row>
        <row r="4084">
          <cell r="A4084" t="str">
            <v>ET000645</v>
          </cell>
          <cell r="B4084" t="str">
            <v>ET20300050/</v>
          </cell>
          <cell r="C4084" t="str">
            <v>Escoramento de formas de caixas de concreto em geral, cintas, blocos de fundacao e ou paramentos verticais ate 1,5m; com aproveitamento da madeira 2 vezes, inclusive retirada.</v>
          </cell>
          <cell r="D4084" t="str">
            <v>m2</v>
          </cell>
          <cell r="E4084">
            <v>11.46</v>
          </cell>
        </row>
        <row r="4085">
          <cell r="A4085" t="str">
            <v>ET000642</v>
          </cell>
          <cell r="B4085" t="str">
            <v>ET20300100/</v>
          </cell>
          <cell r="C4085" t="str">
            <v>Escoramento de formas de paramentos verticais de mais de 1,50m e ate 5m de altura, utilizando Pinho de 3a ou similar, com 30% do aproveitamento da madeira, inclusive retirada.</v>
          </cell>
          <cell r="D4085" t="str">
            <v>m2</v>
          </cell>
          <cell r="E4085">
            <v>18.45</v>
          </cell>
        </row>
        <row r="4086">
          <cell r="A4086" t="str">
            <v>ET000644</v>
          </cell>
          <cell r="B4086" t="str">
            <v>ET20300150/</v>
          </cell>
          <cell r="C4086" t="str">
            <v>Escoramento de formas de paramentos verticais de mais de 5m e ate 8m de altura, utilizando Pinho de 3a ou similar, com 30% do aproveitamento da madeira, inclusive retirada.</v>
          </cell>
          <cell r="D4086" t="str">
            <v>m2</v>
          </cell>
          <cell r="E4086">
            <v>27.97</v>
          </cell>
        </row>
        <row r="4087">
          <cell r="A4087" t="str">
            <v>ET000647</v>
          </cell>
          <cell r="B4087" t="str">
            <v>ET20300200/</v>
          </cell>
          <cell r="C4087" t="str">
            <v>Escoramento de formas de paramentos verticais, para altura de 1,50m ate 5m, utilizando Pinho de 3a ou similar, com aproveitamento da madeira 2 vezes, inclusive retirada.</v>
          </cell>
          <cell r="D4087" t="str">
            <v>m2</v>
          </cell>
          <cell r="E4087">
            <v>15.51</v>
          </cell>
        </row>
        <row r="4088">
          <cell r="A4088" t="str">
            <v>ET000649</v>
          </cell>
          <cell r="B4088" t="str">
            <v>ET20300250/</v>
          </cell>
          <cell r="C4088" t="str">
            <v>Escoramento de formas de paramentos verticais, para altura de 5m ate 8m, com aproveitamento da madeira 2 vezes, inclusive retirada.</v>
          </cell>
          <cell r="D4088" t="str">
            <v>m2</v>
          </cell>
          <cell r="E4088">
            <v>24.14</v>
          </cell>
        </row>
        <row r="4089">
          <cell r="A4089" t="str">
            <v>ET006812</v>
          </cell>
          <cell r="B4089" t="str">
            <v>ET20300300/</v>
          </cell>
          <cell r="C4089" t="str">
            <v>Escoramento de formas de paramentos verticais, para altura de 8m ate 12m, com 30% de aproveitamento da madeira, inclusive retirada.</v>
          </cell>
          <cell r="D4089" t="str">
            <v>m2</v>
          </cell>
          <cell r="E4089">
            <v>34.64</v>
          </cell>
        </row>
        <row r="4090">
          <cell r="A4090" t="str">
            <v>ET008385</v>
          </cell>
          <cell r="B4090" t="str">
            <v>ET25050050/</v>
          </cell>
          <cell r="C4090" t="str">
            <v>Demarcacao de area de risco e de preservacao, conforme desenho GEORIO no 3404/97, executada em encosta, utilizando perfil TR-32 ou maior a cada 5m e cabo de aco de 1/2", compreendendo o fornecimento dos perfis e do cabo de aco, incluindo rocado no tracado</v>
          </cell>
          <cell r="D4090" t="str">
            <v>m</v>
          </cell>
          <cell r="E4090">
            <v>64.98</v>
          </cell>
        </row>
        <row r="4091">
          <cell r="A4091" t="str">
            <v>ET010486</v>
          </cell>
          <cell r="B4091" t="str">
            <v>ET25050100/</v>
          </cell>
          <cell r="C4091" t="str">
            <v>Estrutura metalica de impacto, com altura de 3m, em perfis I de 10", 1a alma, a cada 5m, com tela metalica de alta resistencia, malha de (8x10)cm, fio galvanizado de 2,70mm, cabos de aco DIN 3051, 6x19 GAL AF, 13mm e 16mm, respectivamente, para fixacao da</v>
          </cell>
          <cell r="D4091" t="str">
            <v>m</v>
          </cell>
          <cell r="E4091">
            <v>387.45</v>
          </cell>
        </row>
        <row r="4092">
          <cell r="A4092" t="str">
            <v>ET017023</v>
          </cell>
          <cell r="B4092" t="str">
            <v>ET25050150/</v>
          </cell>
          <cell r="C4092" t="str">
            <v>Estrutura metalica para cobertura de quadra ou galpao, compreendendo vigas trelicadas compostas de membros soldados em perfil U de chapa dobrada nos banzos superior, inferior, montantes e diagonais, com perfil I 10" nas colunas e trecas em perfil U enrige</v>
          </cell>
          <cell r="D4092" t="str">
            <v>m2</v>
          </cell>
          <cell r="E4092">
            <v>87.72</v>
          </cell>
        </row>
        <row r="4093">
          <cell r="A4093" t="str">
            <v>ET017315</v>
          </cell>
          <cell r="B4093" t="str">
            <v>ET25050200A</v>
          </cell>
          <cell r="C4093" t="str">
            <v>Estrutura metalica em especial resistente a corrosao (aco USI SAC, ASTM ou similar) para obras prediais ate 04 pavimentos, incluindo projetos e detalhes executivos, pilares, vigas principais e secundarias, escadas, patamares e chapas das bases da fundacao</v>
          </cell>
          <cell r="D4093" t="str">
            <v>m2</v>
          </cell>
          <cell r="E4093">
            <v>239.29</v>
          </cell>
        </row>
        <row r="4094">
          <cell r="A4094" t="str">
            <v>ET007436</v>
          </cell>
          <cell r="B4094" t="str">
            <v>ET25050250/</v>
          </cell>
          <cell r="C4094" t="str">
            <v xml:space="preserve">Escada metalica em 19 degraus com estrutura em viga "U" de 8"x 2 1/4", em 2 lances, ambos com largura de 1,225m e altura de 1,72m, os degraus com piso 0,27m, espelho de 0,181m, patamar de (1,225x2,45)m, todos em chapa corrugada de 1/8" e corrimao em tubo </v>
          </cell>
          <cell r="D4094" t="str">
            <v>un</v>
          </cell>
          <cell r="E4094">
            <v>9814.99</v>
          </cell>
        </row>
        <row r="4095">
          <cell r="A4095" t="str">
            <v>ET002535</v>
          </cell>
          <cell r="B4095" t="str">
            <v>ET25050300/</v>
          </cell>
          <cell r="C4095" t="str">
            <v>Fornecimento e montagem de estruturas metalicas em aco especial resistente a corrosao (aco USI-SAC ou similar) para pontes, viadutos e passarelas, incluindo fornecimento de materiais e de todos os servicos necessarios, inclusive pintura protetora.</v>
          </cell>
          <cell r="D4095" t="str">
            <v>t</v>
          </cell>
          <cell r="E4095">
            <v>7808.49</v>
          </cell>
        </row>
        <row r="4096">
          <cell r="A4096" t="str">
            <v>ET005036</v>
          </cell>
          <cell r="B4096" t="str">
            <v>ET25050350/</v>
          </cell>
          <cell r="C4096" t="str">
            <v xml:space="preserve">Galpao com (18x22)m com altura de 5m, fechamento aboboda em estrutura de aco galvanizado, com tecidos de alta tenacidade revestidos de PVC em ambas as faces, confeccionado por solda eletronica de alta frequencia, com tratamento para a intemperies, fungos </v>
          </cell>
          <cell r="D4096" t="str">
            <v>m2</v>
          </cell>
          <cell r="E4096">
            <v>174.19</v>
          </cell>
        </row>
        <row r="4097">
          <cell r="A4097" t="str">
            <v>ET005040</v>
          </cell>
          <cell r="B4097" t="str">
            <v>ET25050400/</v>
          </cell>
          <cell r="C4097" t="str">
            <v xml:space="preserve">Galpao com diametro de 7m, altura de 2,12m, formato hexagonal em estrutura de aluminio, com tecidos de alta tenacidade revestidos de PVC em ambas as faces, confeccionado por solda eletronica de alta frequencia, com tratamento para a intemperies, fungos e </v>
          </cell>
          <cell r="D4097" t="str">
            <v>m2</v>
          </cell>
          <cell r="E4097">
            <v>179.16</v>
          </cell>
        </row>
        <row r="4098">
          <cell r="A4098" t="str">
            <v>ET006933</v>
          </cell>
          <cell r="B4098" t="str">
            <v>ET25050450/</v>
          </cell>
          <cell r="C4098" t="str">
            <v>Pecas em chapa de aco 3/8", galvanizadas, nas dimensoes (3x0,10)m.  Fornecimento dos materiais e mao de obra de colocacao.</v>
          </cell>
          <cell r="D4098" t="str">
            <v>Kg</v>
          </cell>
          <cell r="E4098">
            <v>3.71</v>
          </cell>
        </row>
        <row r="4099">
          <cell r="A4099" t="str">
            <v>ET006927</v>
          </cell>
          <cell r="B4099" t="str">
            <v>ET25050453/</v>
          </cell>
          <cell r="C4099" t="str">
            <v>Pecas em chapa de aco 3/8", galvanizadas, dobradas nas dimensoes (15x20x14)cm com largura de 20cm.  Fornecimento dos materiais e mao de obra de colocacao.</v>
          </cell>
          <cell r="D4099" t="str">
            <v>Kg</v>
          </cell>
          <cell r="E4099">
            <v>4.05</v>
          </cell>
        </row>
        <row r="4100">
          <cell r="A4100" t="str">
            <v>ET006929</v>
          </cell>
          <cell r="B4100" t="str">
            <v>ET25050456/</v>
          </cell>
          <cell r="C4100" t="str">
            <v>Pecas em chapa de aco 3/8", galvanizadas, dobradas nas dimensoes (25x20x7)cm com largura de 20 cm.  Fornecimento dos materiais e mao de obra de colocacao.</v>
          </cell>
          <cell r="D4100" t="str">
            <v>Kg</v>
          </cell>
          <cell r="E4100">
            <v>3.91</v>
          </cell>
        </row>
        <row r="4101">
          <cell r="A4101" t="str">
            <v>ET009464</v>
          </cell>
          <cell r="B4101" t="str">
            <v>ET25050500/</v>
          </cell>
          <cell r="C4101" t="str">
            <v>Perfil em aluminio serie 25 para separacao de revestimentos variados, sobre paredes externas ou internas.  Fornecimento e colcoacao.</v>
          </cell>
          <cell r="D4101" t="str">
            <v>m</v>
          </cell>
          <cell r="E4101">
            <v>16.989999999999998</v>
          </cell>
        </row>
        <row r="4102">
          <cell r="A4102" t="str">
            <v>ET005334</v>
          </cell>
          <cell r="B4102" t="str">
            <v>ET25050550/</v>
          </cell>
          <cell r="C4102" t="str">
            <v>Reconstituicao de estruturas metalicas leves, por Kg de aco necessario (chapa e perfis) com fornecimento de materiais e pintura anti-oxidante.</v>
          </cell>
          <cell r="D4102" t="str">
            <v>Kg</v>
          </cell>
          <cell r="E4102">
            <v>4.49</v>
          </cell>
        </row>
        <row r="4103">
          <cell r="A4103" t="str">
            <v>ET010432</v>
          </cell>
          <cell r="B4103" t="str">
            <v>ET25050600/</v>
          </cell>
          <cell r="C4103" t="str">
            <v>Torre metalica para mirante em perfis de aco carbono H de 6"x6" e I de 8"x4" e tubo de ferro galvanizado de 2".  Fornecimento e montagem.</v>
          </cell>
          <cell r="D4103" t="str">
            <v>t</v>
          </cell>
          <cell r="E4103">
            <v>7251.42</v>
          </cell>
        </row>
        <row r="4104">
          <cell r="A4104" t="str">
            <v>ET000702</v>
          </cell>
          <cell r="B4104" t="str">
            <v>ET30050050/</v>
          </cell>
          <cell r="C4104" t="str">
            <v>Aparelho de apoio de Neoprene, fretado (1,40kg/dm3), inclusive preparo do berco.  Fornecimento e colocacao.</v>
          </cell>
          <cell r="D4104" t="str">
            <v>Kg</v>
          </cell>
          <cell r="E4104">
            <v>26.13</v>
          </cell>
        </row>
        <row r="4105">
          <cell r="A4105" t="str">
            <v>ET005335</v>
          </cell>
          <cell r="B4105" t="str">
            <v>ET30100050/</v>
          </cell>
          <cell r="C4105" t="str">
            <v>Berco para junta de dilatacao e vedacao, inclusive corte, remocao do pavimento, apicoamento da laje, formas, ferragens e concretagem com Grout ou similar.</v>
          </cell>
          <cell r="D4105" t="str">
            <v>m</v>
          </cell>
          <cell r="E4105">
            <v>98.35</v>
          </cell>
        </row>
        <row r="4106">
          <cell r="A4106" t="str">
            <v>ET000706</v>
          </cell>
          <cell r="B4106" t="str">
            <v>ET30100100/</v>
          </cell>
          <cell r="C4106" t="str">
            <v>Junta de dilatacao e vedacao de isopor na espessura de 1cm, fixada com cola Emulplast ou similar.  Fornecimento e colocacao.</v>
          </cell>
          <cell r="D4106" t="str">
            <v>m2</v>
          </cell>
          <cell r="E4106">
            <v>9.81</v>
          </cell>
        </row>
        <row r="4107">
          <cell r="A4107" t="str">
            <v>ET007301</v>
          </cell>
          <cell r="B4107" t="str">
            <v>ET30100150/</v>
          </cell>
          <cell r="C4107" t="str">
            <v>Junta de dilatacao e vedacao confeccionada com aplicacao de Sikaflex 1A sobre superficie limpa, na espessura de 20mm e profundidade de 15mm, inclusive alimpeza.  Foenecimento e colocacao.</v>
          </cell>
          <cell r="D4107" t="str">
            <v>m</v>
          </cell>
          <cell r="E4107">
            <v>40.83</v>
          </cell>
        </row>
        <row r="4108">
          <cell r="A4108" t="str">
            <v>ET017320</v>
          </cell>
          <cell r="B4108" t="str">
            <v>ET30100200/</v>
          </cell>
          <cell r="C4108" t="str">
            <v>Junta de dilatacao e vedacao para ponte e viadutos composta por asfalto elastomerico e agregados aplicados a quente, modelo Thormark ou similar, para movimentos de ate +- 50mm, exclusive corte e remocao do pavimento e aplicacao minima de 1,0m3 e inclusive</v>
          </cell>
          <cell r="D4108" t="str">
            <v>m3</v>
          </cell>
          <cell r="E4108">
            <v>23312.67</v>
          </cell>
        </row>
        <row r="4109">
          <cell r="A4109" t="str">
            <v>ET017807</v>
          </cell>
          <cell r="B4109" t="str">
            <v>ET30100250/</v>
          </cell>
          <cell r="C4109" t="str">
            <v>Junta de dilatacao e vedacao em perfil elastomerico pre-formado, para pontes e viadutos, inclusive labios polimericoas, para largura de juntas de 25mm, exclusive corte e remocao do pavimento, apicoamento de laje, formas e concretagem dos bercos.  Fornecim</v>
          </cell>
          <cell r="D4109" t="str">
            <v>m</v>
          </cell>
          <cell r="E4109">
            <v>116.85</v>
          </cell>
        </row>
        <row r="4110">
          <cell r="A4110" t="str">
            <v>ET017808</v>
          </cell>
          <cell r="B4110" t="str">
            <v>ET30100253/</v>
          </cell>
          <cell r="C4110" t="str">
            <v>Junta de dilatacao e vedacao em perfil elastomerico pre-formado, para pontes e viadutos, inclusive labios polimericoas, para largura de juntas de 35mm, exclusive corte e remocao do pavimento, apicoamento de laje, formas e concretagem dos bercos.  Fornecim</v>
          </cell>
          <cell r="D4110" t="str">
            <v>m</v>
          </cell>
          <cell r="E4110">
            <v>188.76</v>
          </cell>
        </row>
        <row r="4111">
          <cell r="A4111" t="str">
            <v>ET017809</v>
          </cell>
          <cell r="B4111" t="str">
            <v>ET30100256/</v>
          </cell>
          <cell r="C4111" t="str">
            <v>Junta de dilatacao e vedacao em perfil elastomerico pre-formado, para pontes e viadutos, inclusive labios polimericoas, para largura de juntas de 50mm, exclusive corte e remocao do pavimento, apicoamento de laje, formas e concretagem dos bercos.  Fornecim</v>
          </cell>
          <cell r="D4111" t="str">
            <v>m</v>
          </cell>
          <cell r="E4111">
            <v>265.77999999999997</v>
          </cell>
        </row>
        <row r="4112">
          <cell r="A4112" t="str">
            <v>ET017810</v>
          </cell>
          <cell r="B4112" t="str">
            <v>ET30100259/</v>
          </cell>
          <cell r="C4112" t="str">
            <v>Junta de dilatacao e vedacao em perfil elastomerico pre-formado, para pontes e viadutos, inclusive labios polimericoas, para largura de juntas de 60mm, exclusive corte e remocao do pavimento, apicoamento de laje, formas e concretagem dos bercos.  Fornecim</v>
          </cell>
          <cell r="D4112" t="str">
            <v>m</v>
          </cell>
          <cell r="E4112">
            <v>300.44</v>
          </cell>
        </row>
        <row r="4113">
          <cell r="A4113" t="str">
            <v>ET017811</v>
          </cell>
          <cell r="B4113" t="str">
            <v>ET30100262/</v>
          </cell>
          <cell r="C4113" t="str">
            <v>Junta de dilatacao e vedacao em perfil elastomerico pre-formado, para pontes e viadutos, inclusive labios polimericoas, para largura de juntas de 80mm, exclusive corte e remocao do pavimento, apicoamento de laje, formas e concretagem dos bercos.  Fornecim</v>
          </cell>
          <cell r="D4113" t="str">
            <v>m</v>
          </cell>
          <cell r="E4113">
            <v>377.65</v>
          </cell>
        </row>
        <row r="4114">
          <cell r="A4114" t="str">
            <v>ET017812</v>
          </cell>
          <cell r="B4114" t="str">
            <v>ET30100265/</v>
          </cell>
          <cell r="C4114" t="str">
            <v>Junta de dilatacao e vedacao em perfil elastomerico pre-formado, para pontes e viadutos, inclusive labios polimericoas, para largura de juntas de 100mm, exclusive corte e remocao do pavimento, apicoamento de laje, formas e concretagem dos bercos.  Forneci</v>
          </cell>
          <cell r="D4114" t="str">
            <v>m</v>
          </cell>
          <cell r="E4114">
            <v>447.69</v>
          </cell>
        </row>
        <row r="4115">
          <cell r="A4115" t="str">
            <v>ET005437</v>
          </cell>
          <cell r="B4115" t="str">
            <v>ET30100300/</v>
          </cell>
          <cell r="C4115" t="str">
            <v>Junta elastica pre-moldada, perfilado em termoplastico PVC, tipo 0-22 Fugenband ou similar.  Fornecimento e colocacao.</v>
          </cell>
          <cell r="D4115" t="str">
            <v>m</v>
          </cell>
          <cell r="E4115">
            <v>65.16</v>
          </cell>
        </row>
        <row r="4116">
          <cell r="A4116" t="str">
            <v>ET002016</v>
          </cell>
          <cell r="B4116" t="str">
            <v>ET30100350/</v>
          </cell>
          <cell r="C4116" t="str">
            <v>Recuperacao de juntas de dilatacao de obras de contencao ate 2m de abertura com protecao de Bikaflex ou similar, ate a profundidade de 1m, exclusive andaime e recuperacao estrutural das faces laterais da junta.</v>
          </cell>
          <cell r="D4116" t="str">
            <v>m</v>
          </cell>
          <cell r="E4116">
            <v>35.979999999999997</v>
          </cell>
        </row>
        <row r="4117">
          <cell r="A4117" t="str">
            <v>ET002149</v>
          </cell>
          <cell r="B4117" t="str">
            <v>ET30150050/</v>
          </cell>
          <cell r="C4117" t="str">
            <v>Macaqueamento para troca de aparelho de apoio com utilizacao de macaco pistao, capacidade de 100Tf.</v>
          </cell>
          <cell r="D4117" t="str">
            <v>un</v>
          </cell>
          <cell r="E4117">
            <v>463.86</v>
          </cell>
        </row>
        <row r="4118">
          <cell r="A4118" t="str">
            <v>ET010482</v>
          </cell>
          <cell r="B4118" t="str">
            <v>ET35050050A</v>
          </cell>
          <cell r="C4118" t="str">
            <v>Acessorios para tirante de aco CA-50, diametro de 25mm (1"), compreendendo o fornecimento e instalacao da placa, porca, contra-porca,  protecao anti-corrosiva das pecas metalicas, inclusive da cabeca com argamassa de cimento e areia no traco 1:3, exclusiv</v>
          </cell>
          <cell r="D4118" t="str">
            <v>un</v>
          </cell>
          <cell r="E4118">
            <v>83.28</v>
          </cell>
        </row>
        <row r="4119">
          <cell r="A4119" t="str">
            <v>ET010484</v>
          </cell>
          <cell r="B4119" t="str">
            <v>ET35050053A</v>
          </cell>
          <cell r="C4119" t="str">
            <v>Acessorios para tirante de aco CA-50, diametro de 25mm (1"), compreendendo o fornecimento e instalacao da placa, porca, contra-porca,  anel de angulo, protensao, protecao anti-corrosiva das pecas metalicas, inclusive da cabeca com argamassa de cimento e a</v>
          </cell>
          <cell r="D4119" t="str">
            <v>un</v>
          </cell>
          <cell r="E4119">
            <v>196.05</v>
          </cell>
        </row>
        <row r="4120">
          <cell r="A4120" t="str">
            <v>FD007567</v>
          </cell>
          <cell r="B4120" t="str">
            <v>FD05100450/</v>
          </cell>
          <cell r="C4120" t="str">
            <v>Fornecimento e cravacao vertical de estaca pre-moldada de concreto armado POE-XR ou similar, com diametro nominal de 563mm, exclusive emendas.</v>
          </cell>
          <cell r="D4120" t="str">
            <v>m</v>
          </cell>
          <cell r="E4120">
            <v>195.24</v>
          </cell>
        </row>
        <row r="4121">
          <cell r="A4121" t="str">
            <v>FD007566</v>
          </cell>
          <cell r="B4121" t="str">
            <v>FD05100500/</v>
          </cell>
          <cell r="C4121" t="str">
            <v>Fornecimento e cravacao inclinada ate 12o de estaca pre-moldada de concreto armado POE-XR ou similar, com diametro nominal de 455mm, exclusive emendas.</v>
          </cell>
          <cell r="D4121" t="str">
            <v>m</v>
          </cell>
          <cell r="E4121">
            <v>184.28</v>
          </cell>
        </row>
        <row r="4122">
          <cell r="A4122" t="str">
            <v>FD007565</v>
          </cell>
          <cell r="B4122" t="str">
            <v>FD05100550/</v>
          </cell>
          <cell r="C4122" t="str">
            <v>Fornecimento e cravacao inclinada ate 12o de estaca pre-moldada de concreto armado POE-XR ou similar, com diametro nominal de 563mm, exclusive emendas.</v>
          </cell>
          <cell r="D4122" t="str">
            <v>m</v>
          </cell>
          <cell r="E4122">
            <v>238.79</v>
          </cell>
        </row>
        <row r="4123">
          <cell r="A4123" t="str">
            <v>FD000547</v>
          </cell>
          <cell r="B4123" t="str">
            <v>FD05150050A</v>
          </cell>
          <cell r="C4123" t="str">
            <v>Cravacao de estaca de Eucalipto ou similar, com diametro de 25cm, em terreno de fraca resistencia a penetracao, inclusive fornecimento da estaca.</v>
          </cell>
          <cell r="D4123" t="str">
            <v>m</v>
          </cell>
          <cell r="E4123">
            <v>32.200000000000003</v>
          </cell>
        </row>
        <row r="4124">
          <cell r="A4124" t="str">
            <v>FD000548</v>
          </cell>
          <cell r="B4124" t="str">
            <v>FD05150100A</v>
          </cell>
          <cell r="C4124" t="str">
            <v>Cravacao de estaca de Eucalipto ou similar, com diametro de 25cm, em terreno de media resistencia a penetracao, inclusive fornecimento da estaca.</v>
          </cell>
          <cell r="D4124" t="str">
            <v>m</v>
          </cell>
          <cell r="E4124">
            <v>35.369999999999997</v>
          </cell>
        </row>
        <row r="4125">
          <cell r="A4125" t="str">
            <v>FD000553</v>
          </cell>
          <cell r="B4125" t="str">
            <v>FD05200050A</v>
          </cell>
          <cell r="C4125" t="str">
            <v>Estaca de concreto armado, moldado no terreno, tipo Franki Standard ou similar, com diametro de 400mm, profundidade ate 16m, capacidade media de carga igual a 70t, inclusive fornecimento dos materiais, considerando o trecho cravado e concretado.</v>
          </cell>
          <cell r="D4125" t="str">
            <v>m</v>
          </cell>
          <cell r="E4125">
            <v>80.98</v>
          </cell>
        </row>
        <row r="4126">
          <cell r="A4126" t="str">
            <v>FD005125</v>
          </cell>
          <cell r="B4126" t="str">
            <v>FD05250050A</v>
          </cell>
          <cell r="C4126" t="str">
            <v>Tubulao com camisa de concreto armado com diametro de 1m.  Fornecimento, preparo e colocacao dos materiais para execucao (concreto fck=18,5MPa para camisa e fck=15MPa para enchimento, forma curva, aco CA-50).</v>
          </cell>
          <cell r="D4126" t="str">
            <v>m</v>
          </cell>
          <cell r="E4126">
            <v>368.35</v>
          </cell>
        </row>
        <row r="4127">
          <cell r="A4127" t="str">
            <v>FD005127</v>
          </cell>
          <cell r="B4127" t="str">
            <v>FD05250100/</v>
          </cell>
          <cell r="C4127" t="str">
            <v>Tubulao com camisa de concreto armado, tendo 1m de diametro externo e o plano inferior da base ate 10m da cota de arrasamento, em material de 1a categoria, exclusive material e mao-de-obra do concreto, formas, armacao, carga, transporte e descarga do mate</v>
          </cell>
          <cell r="D4127" t="str">
            <v>m</v>
          </cell>
          <cell r="E4127">
            <v>481.51</v>
          </cell>
        </row>
        <row r="4128">
          <cell r="A4128" t="str">
            <v>FD002537</v>
          </cell>
          <cell r="B4128" t="str">
            <v>FD05250150A</v>
          </cell>
          <cell r="C4128" t="str">
            <v>Tubulao com camisa de concreto armado com diametro de 1,20m.  Fornecimento, preparo e execucao (concreto fck=18MPa) para camisa  e fck=15MPa para enchimento, forma curva, aco CA-50B.</v>
          </cell>
          <cell r="D4128" t="str">
            <v>m</v>
          </cell>
          <cell r="E4128">
            <v>527.33000000000004</v>
          </cell>
        </row>
        <row r="4129">
          <cell r="A4129" t="str">
            <v>FD002538</v>
          </cell>
          <cell r="B4129" t="str">
            <v>FD05250200A</v>
          </cell>
          <cell r="C4129" t="str">
            <v>Tubulao com camisa de concreto armado com diametro de 1,20m.  Fornecimento, preparo e colocacao dos materiais (concreto fck=15MPa) para execucao de base alargada.</v>
          </cell>
          <cell r="D4129" t="str">
            <v>m3</v>
          </cell>
          <cell r="E4129">
            <v>263.41000000000003</v>
          </cell>
        </row>
        <row r="4130">
          <cell r="A4130" t="str">
            <v>FD000554</v>
          </cell>
          <cell r="B4130" t="str">
            <v>FD05250250/</v>
          </cell>
          <cell r="C4130" t="str">
            <v>Tubulao com camisa de concreto armado, tendo 1,20m de diametro externo e o plano inferior da base ate 10m da cota de arrasamento, em material de 1a categoria, exclusive material e mao-de-obra do concreto, formas, armacao, carga, transporte e descarga do m</v>
          </cell>
          <cell r="D4130" t="str">
            <v>m</v>
          </cell>
          <cell r="E4130">
            <v>636.86</v>
          </cell>
        </row>
        <row r="4131">
          <cell r="A4131" t="str">
            <v>FD000555</v>
          </cell>
          <cell r="B4131" t="str">
            <v>FD05250300/</v>
          </cell>
          <cell r="C4131" t="str">
            <v>Tubulao com camisa de concreto armado, tendo 1,40m de diametro externo e o plano inferior da base ate 10m da cota de arrasamento, em material de 1a categoria, exclusive material e mao-de-obra do concreto, formas, armacao, carga, transporte e descarga do m</v>
          </cell>
          <cell r="D4131" t="str">
            <v>m</v>
          </cell>
          <cell r="E4131">
            <v>854.53</v>
          </cell>
        </row>
        <row r="4132">
          <cell r="A4132" t="str">
            <v>FD000556</v>
          </cell>
          <cell r="B4132" t="str">
            <v>FD05250350/</v>
          </cell>
          <cell r="C4132" t="str">
            <v>Tubulao com camisa de concreto armado, tendo 1,50m de diametro externo e o plano inferior da base ate 10m da cota de arrasamento, em material de 1a categoria, exclusive material e mao-de-obra do concreto, formas, armacao, carga, transporte e descarga do m</v>
          </cell>
          <cell r="D4132" t="str">
            <v>m</v>
          </cell>
          <cell r="E4132">
            <v>901.28</v>
          </cell>
        </row>
        <row r="4133">
          <cell r="A4133" t="str">
            <v>FD000557</v>
          </cell>
          <cell r="B4133" t="str">
            <v>FD05300050/</v>
          </cell>
          <cell r="C4133" t="str">
            <v>Escavacao de base alargada de tubuloes, estando o plano inferior da mesma ate 10m da cota arrasamento, considerando-se escavacao em material de 1a categoria, exclusive carga, transporte e descarga do material escavado, matacoes de material de 2a e 3a cate</v>
          </cell>
          <cell r="D4133" t="str">
            <v>m3</v>
          </cell>
          <cell r="E4133">
            <v>616.63</v>
          </cell>
        </row>
        <row r="4134">
          <cell r="A4134" t="str">
            <v>FD000558</v>
          </cell>
          <cell r="B4134" t="str">
            <v>FD05350050/</v>
          </cell>
          <cell r="C4134" t="str">
            <v>Emenda de perfil de aco H, de 6", 1a alma, para estaca, considerando-se um corte ao macarico e soldagem de topo em todo o perimetro e de 4 talas, em barras chatas de 5/16" de espessura, inclusive fornecimento de todo o material.</v>
          </cell>
          <cell r="D4134" t="str">
            <v>un</v>
          </cell>
          <cell r="E4134">
            <v>29.46</v>
          </cell>
        </row>
        <row r="4135">
          <cell r="A4135" t="str">
            <v>FD000559</v>
          </cell>
          <cell r="B4135" t="str">
            <v>FD05350100/</v>
          </cell>
          <cell r="C4135" t="str">
            <v>Emenda de perfil de aco I, de 10", 1a alma, para estaca, considerando-se um corte ao macarico e soldagem de topo em todo o perimetro e de 4 talas, em barras chatas de 5/16" de espessura, inclusive fornecimento de todo o material.</v>
          </cell>
          <cell r="D4135" t="str">
            <v>un</v>
          </cell>
          <cell r="E4135">
            <v>33.93</v>
          </cell>
        </row>
        <row r="4136">
          <cell r="A4136" t="str">
            <v>FD000560</v>
          </cell>
          <cell r="B4136" t="str">
            <v>FD05350150/</v>
          </cell>
          <cell r="C4136" t="str">
            <v>Emenda de perfil de aco I, de 12", 1a alma, para estaca, considerando-se um corte ao macarico e soldagem de topo em todo o perimetro e de 4 talas, em barras chatas de 5/16" de espessura, inclusive fornecimento de todo o material.</v>
          </cell>
          <cell r="D4136" t="str">
            <v>un</v>
          </cell>
          <cell r="E4136">
            <v>181.44</v>
          </cell>
        </row>
        <row r="4137">
          <cell r="A4137" t="str">
            <v>FD000561</v>
          </cell>
          <cell r="B4137" t="str">
            <v>FD05350200/</v>
          </cell>
          <cell r="C4137" t="str">
            <v>Emenda de perfil de aco I, de 15", 1a alma, para estaca, considerando-se um corte ao macarico e soldagem de topo em todo o perimetro e de 4 talas, em barras chatas de 5/16" de espessura, inclusive fornecimento de todo o material.</v>
          </cell>
          <cell r="D4137" t="str">
            <v>un</v>
          </cell>
          <cell r="E4137">
            <v>204.75</v>
          </cell>
        </row>
        <row r="4138">
          <cell r="A4138" t="str">
            <v>FD005946</v>
          </cell>
          <cell r="B4138" t="str">
            <v>FD05350250/</v>
          </cell>
          <cell r="C4138" t="str">
            <v>Trilho TR-32 ou similar, usado.  Fornecimento.</v>
          </cell>
          <cell r="D4138" t="str">
            <v>Kg</v>
          </cell>
          <cell r="E4138">
            <v>1.1000000000000001</v>
          </cell>
        </row>
        <row r="4139">
          <cell r="A4139" t="str">
            <v>FD005947</v>
          </cell>
          <cell r="B4139" t="str">
            <v>FD05350253/</v>
          </cell>
          <cell r="C4139" t="str">
            <v>Trilho TR-37 ou similar, usado.  Fornecimento.</v>
          </cell>
          <cell r="D4139" t="str">
            <v>Kg</v>
          </cell>
          <cell r="E4139">
            <v>1.1000000000000001</v>
          </cell>
        </row>
        <row r="4140">
          <cell r="A4140" t="str">
            <v>FD000563</v>
          </cell>
          <cell r="B4140" t="str">
            <v>FD05400050/</v>
          </cell>
          <cell r="C4140" t="str">
            <v>Arrasamento de estaca de concreto armado, 20cm a 30cm de lado ou diametro.</v>
          </cell>
          <cell r="D4140" t="str">
            <v>un</v>
          </cell>
          <cell r="E4140">
            <v>40.6</v>
          </cell>
        </row>
        <row r="4141">
          <cell r="A4141" t="str">
            <v>FD007561</v>
          </cell>
          <cell r="B4141" t="str">
            <v>FD05400100/</v>
          </cell>
          <cell r="C4141" t="str">
            <v>Arrasamento de estaca de concreto armado, de 40 a 50cm de lado ou de diametro.</v>
          </cell>
          <cell r="D4141" t="str">
            <v>un</v>
          </cell>
          <cell r="E4141">
            <v>113.01</v>
          </cell>
        </row>
        <row r="4142">
          <cell r="A4142" t="str">
            <v>FD007560</v>
          </cell>
          <cell r="B4142" t="str">
            <v>FD05400150/</v>
          </cell>
          <cell r="C4142" t="str">
            <v>Arrasamento de estaca de concreto armado, de 50 a 60cm de lado ou de diametro.</v>
          </cell>
          <cell r="D4142" t="str">
            <v>un</v>
          </cell>
          <cell r="E4142">
            <v>162.41</v>
          </cell>
        </row>
        <row r="4143">
          <cell r="A4143" t="str">
            <v>FD002539</v>
          </cell>
          <cell r="B4143" t="str">
            <v>FD05400200/</v>
          </cell>
          <cell r="C4143" t="str">
            <v>Arrasamento de tubulao de concreto, com diametro de 1m a 1,20m.</v>
          </cell>
          <cell r="D4143" t="str">
            <v>un</v>
          </cell>
          <cell r="E4143">
            <v>223.31</v>
          </cell>
        </row>
        <row r="4144">
          <cell r="A4144" t="str">
            <v>FD016665</v>
          </cell>
          <cell r="B4144" t="str">
            <v>FD05400250/</v>
          </cell>
          <cell r="C4144" t="str">
            <v>Arrasamento manual de estaca de concreto armado ate 12" (300mm) de diametro, utilizando ponteiro e marreta.</v>
          </cell>
          <cell r="D4144" t="str">
            <v>un</v>
          </cell>
          <cell r="E4144" t="e">
            <v>#N/A</v>
          </cell>
        </row>
        <row r="4145">
          <cell r="A4145" t="str">
            <v>FD000562</v>
          </cell>
          <cell r="B4145" t="str">
            <v>FD05450050/</v>
          </cell>
          <cell r="C4145" t="str">
            <v>Placa de aco contra a puncao, com espessura de 1/2", soldada sobre cabeca de estaca metalica de perfil de 10", inclusive fornecimento.</v>
          </cell>
          <cell r="D4145" t="str">
            <v>un</v>
          </cell>
          <cell r="E4145">
            <v>29.92</v>
          </cell>
        </row>
        <row r="4146">
          <cell r="A4146" t="str">
            <v>FD016674</v>
          </cell>
          <cell r="B4146" t="str">
            <v>FD05500050/</v>
          </cell>
          <cell r="C4146" t="str">
            <v>Estaca raiz com diametro de 12", perfurada em solo, incluindo fornecimento de todos os materiais e injecao.</v>
          </cell>
          <cell r="D4146" t="str">
            <v>m</v>
          </cell>
          <cell r="E4146" t="e">
            <v>#N/A</v>
          </cell>
        </row>
        <row r="4147">
          <cell r="A4147" t="str">
            <v>FD018041</v>
          </cell>
          <cell r="B4147" t="str">
            <v>FD05550051/</v>
          </cell>
          <cell r="C4147" t="str">
            <v>Cravacao de perfil H, de 6"x6", 1a alma, ate 9m de comprimento, em terreno de fraca resistencia a penetracao, admitindo-se sua utilizacao 5 vezes, para execucao de pranchada horizontal, inclusive fornecimento.  Considera-se a cravacao com Bate Estacas e r</v>
          </cell>
          <cell r="D4147" t="str">
            <v>m</v>
          </cell>
          <cell r="E4147">
            <v>40.520000000000003</v>
          </cell>
        </row>
        <row r="4148">
          <cell r="A4148" t="str">
            <v>FD005126</v>
          </cell>
          <cell r="B4148" t="str">
            <v>FD05600050/</v>
          </cell>
          <cell r="C4148" t="str">
            <v>Cravacao de estaca prancha de concreto pre-moldado, com largura util de 30cm e comprimento ate 7m, considerando-se toda a superficie da estaca, em terreno de resistencia a penetracao, exclusive estaca.</v>
          </cell>
          <cell r="D4148" t="str">
            <v>m2</v>
          </cell>
          <cell r="E4148">
            <v>51.83</v>
          </cell>
        </row>
        <row r="4149">
          <cell r="A4149" t="str">
            <v>FD010647</v>
          </cell>
          <cell r="B4149" t="str">
            <v>FD05650050/</v>
          </cell>
          <cell r="C4149" t="str">
            <v>Estaca raiz com diametro de 6", perfurada em solo, incluindo fornecimento de todos os materiais e injecao.</v>
          </cell>
          <cell r="D4149" t="str">
            <v>m</v>
          </cell>
          <cell r="E4149">
            <v>120.59</v>
          </cell>
        </row>
        <row r="4150">
          <cell r="A4150" t="str">
            <v>FD010648</v>
          </cell>
          <cell r="B4150" t="str">
            <v>FD05650100/</v>
          </cell>
          <cell r="C4150" t="str">
            <v>Estaca raiz com diametro de 8", perfurada em solo, incluindo fornecimento de todos os materiais e injecao.</v>
          </cell>
          <cell r="D4150" t="str">
            <v>m</v>
          </cell>
          <cell r="E4150">
            <v>127.4</v>
          </cell>
        </row>
        <row r="4151">
          <cell r="A4151" t="str">
            <v>FD010649</v>
          </cell>
          <cell r="B4151" t="str">
            <v>FD05650150/</v>
          </cell>
          <cell r="C4151" t="str">
            <v>Estaca raiz com diametro de 10", perfurada em solo, incluindo fornecimento de todos os materiais e injecao.</v>
          </cell>
          <cell r="D4151" t="str">
            <v>m</v>
          </cell>
          <cell r="E4151">
            <v>140.4</v>
          </cell>
        </row>
        <row r="4152">
          <cell r="A4152" t="str">
            <v>FD000567</v>
          </cell>
          <cell r="B4152" t="str">
            <v>FD10050050/</v>
          </cell>
          <cell r="C4152" t="str">
            <v>Ensecadeira de estacas-prancha de aco, tipo Armco ou similar, bitola  MSG-7 tipo flange, em valas de ate 3m de largura, medida apenas a superficie util cobrindo a parede da vala, esta com profundidade ate 3m, em terreno de fraca resistencia a penetracao s</v>
          </cell>
          <cell r="D4152" t="str">
            <v>m2</v>
          </cell>
          <cell r="E4152">
            <v>80.56</v>
          </cell>
        </row>
        <row r="4153">
          <cell r="A4153" t="str">
            <v>FD000568</v>
          </cell>
          <cell r="B4153" t="str">
            <v>FD10050100/</v>
          </cell>
          <cell r="C4153" t="str">
            <v>Ensecadeira de estacas-prancha de aco, tipo Armco ou similar, bitola MSG-7 tipo encaixe, em valas de ate 3m de largura, medida apenas a superficie util cobrindo a parede da vala, esta com profundidade ate 3m, em terreno de fraca resistencia a penetracao s</v>
          </cell>
          <cell r="D4153" t="str">
            <v>m2</v>
          </cell>
          <cell r="E4153">
            <v>119.39</v>
          </cell>
        </row>
        <row r="4154">
          <cell r="A4154" t="str">
            <v>FD000571</v>
          </cell>
          <cell r="B4154" t="str">
            <v>FD10100050/</v>
          </cell>
          <cell r="C4154" t="str">
            <v>Ensecadeira simples (escoramento fechado) de estacas-prancha em Macaranduba ou similar, serrada, de 3"x9", sem encaixe, em valas de ate 3m de largura, medida apenas a superficie util cobrindo a parede da vala, esta com profundidade ate 3m, em terreno de f</v>
          </cell>
          <cell r="D4154" t="str">
            <v>m2</v>
          </cell>
          <cell r="E4154">
            <v>74.790000000000006</v>
          </cell>
        </row>
        <row r="4155">
          <cell r="A4155" t="str">
            <v>FD000572</v>
          </cell>
          <cell r="B4155" t="str">
            <v>FD10100100/</v>
          </cell>
          <cell r="C4155" t="str">
            <v>Ensecadeira simples (escoramento fechado) de estacas-prancha em Macaranduba ou similar, serrada, de 3"x9", sem encaixe, em valas de ate 3m de largura, medida apenas a superficie util cobrindo a parede da vala, esta com profundidade ate 4,50m, em terreno d</v>
          </cell>
          <cell r="D4155" t="str">
            <v>m2</v>
          </cell>
          <cell r="E4155">
            <v>78.53</v>
          </cell>
        </row>
        <row r="4156">
          <cell r="A4156" t="str">
            <v>FD000573</v>
          </cell>
          <cell r="B4156" t="str">
            <v>FD10150050/</v>
          </cell>
          <cell r="C4156" t="str">
            <v>Ensecadeira simples (escoramento fechado) de estacas-prancha de Pinho de 3a ou similar, de 3"x9", serrado, sem encaixe, em valas de ate 3m de largura e ate 3m de profundidade, sendo a cravacao manual  e sem ficha e a extracao com Carregador Frontal.  Esta</v>
          </cell>
          <cell r="D4156" t="str">
            <v>m2</v>
          </cell>
          <cell r="E4156">
            <v>63.22</v>
          </cell>
        </row>
        <row r="4157">
          <cell r="A4157" t="str">
            <v>FD009215</v>
          </cell>
          <cell r="B4157" t="str">
            <v>FD10200050/</v>
          </cell>
          <cell r="C4157" t="str">
            <v>Barragem provisoria ou ensecadeira, para desvios de pequenos cursos d'agua, com saco de areia.</v>
          </cell>
          <cell r="D4157" t="str">
            <v>un</v>
          </cell>
          <cell r="E4157">
            <v>103.11</v>
          </cell>
        </row>
        <row r="4158">
          <cell r="A4158" t="str">
            <v>FD000575</v>
          </cell>
          <cell r="B4158" t="str">
            <v>FD10250050/</v>
          </cell>
          <cell r="C4158" t="str">
            <v>Escoramento de vala/cava ate 4m de profundidade com pranchoes de madeira, utilizando Escavadeira Hidraulica na cravacao e retirada dos pranchoes.  A medicao do servico e feita pela area efetivamente em contato com os pranchoes.  Considerando a madeira reu</v>
          </cell>
          <cell r="D4158" t="str">
            <v>m2</v>
          </cell>
          <cell r="E4158">
            <v>19.52</v>
          </cell>
        </row>
        <row r="4159">
          <cell r="A4159" t="str">
            <v>FD000576</v>
          </cell>
          <cell r="B4159" t="str">
            <v>FD10300050/</v>
          </cell>
          <cell r="C4159" t="str">
            <v>Consolo de perfil de aco, com peso ate 10Kg, para suporte de guia (viga, longarina), em trabalhos do escoramento e congeneres, soldado em estaca do mesmo material, inclusive fornecimento, colocacao e retirada, admitindo-se sua utilizacao 10 vezes.</v>
          </cell>
          <cell r="D4159" t="str">
            <v>un</v>
          </cell>
          <cell r="E4159">
            <v>28.04</v>
          </cell>
        </row>
        <row r="4160">
          <cell r="A4160" t="str">
            <v>FD000578</v>
          </cell>
          <cell r="B4160" t="str">
            <v>FD10300100/</v>
          </cell>
          <cell r="C4160" t="str">
            <v>Estronca (escora) de perfil de aco I, de 6", 1a alma, em trabalhos de escoramento e congeneres, tendo comprimento de 2,50m a 3m, soldada em guias, inclusive fornecimento, colocacao, retirada e transporte interno com caminhao, admitindo-se sua utilizacao 7</v>
          </cell>
          <cell r="D4160" t="str">
            <v>un</v>
          </cell>
          <cell r="E4160">
            <v>39.409999999999997</v>
          </cell>
        </row>
        <row r="4161">
          <cell r="A4161" t="str">
            <v>FD018042</v>
          </cell>
          <cell r="B4161" t="str">
            <v>FD10300151/</v>
          </cell>
          <cell r="C4161" t="str">
            <v>Guia (viga, longarina) de perfil de aco I, de 6", 1a alma, em trabalhos de escoramento e congeneres, soldada sobre consolos e estacas, estas intercaladas de 1,50m a 2m inclusive fornecimento, colocacao, retirada e transporte interno, admitindo-se sua util</v>
          </cell>
          <cell r="D4161" t="str">
            <v>m</v>
          </cell>
          <cell r="E4161">
            <v>16.579999999999998</v>
          </cell>
        </row>
        <row r="4162">
          <cell r="A4162" t="str">
            <v>FD005101</v>
          </cell>
          <cell r="B4162" t="str">
            <v>FD15050050B</v>
          </cell>
          <cell r="C4162" t="str">
            <v>Execucao de parede diafragmada, com 0,60m de espessura, incluindo escavacao de trincheira, fornecimento e preparo da lama bentonita, carga do material escavado, operacao de colocacao da armadura (gaiola) e de concretagem, exclusive materiais, concreto e a</v>
          </cell>
          <cell r="D4162" t="str">
            <v>m2</v>
          </cell>
          <cell r="E4162">
            <v>221.97</v>
          </cell>
        </row>
        <row r="4163">
          <cell r="A4163" t="str">
            <v>FD005103</v>
          </cell>
          <cell r="B4163" t="str">
            <v>FD15050100/</v>
          </cell>
          <cell r="C4163" t="str">
            <v>Gaiola armadura para parede diafragma, em aco CA-50, incluindo fornecimento, perdas, corte, dobragem, montagem e soldas.</v>
          </cell>
          <cell r="D4163" t="str">
            <v>Kg</v>
          </cell>
          <cell r="E4163">
            <v>3.9</v>
          </cell>
        </row>
        <row r="4164">
          <cell r="A4164" t="str">
            <v>FD007093</v>
          </cell>
          <cell r="B4164" t="str">
            <v>FD20050050/</v>
          </cell>
          <cell r="C4164" t="str">
            <v>Fundacao de alvenaria de pedra, com argamassa de cimento saibro e areia, no traco 1:2:3, tendo 0,35 a 0,45m de largura.</v>
          </cell>
          <cell r="D4164" t="str">
            <v>m3</v>
          </cell>
          <cell r="E4164">
            <v>168.27</v>
          </cell>
        </row>
        <row r="4165">
          <cell r="A4165" t="str">
            <v>FD007095</v>
          </cell>
          <cell r="B4165" t="str">
            <v>FD20050100/</v>
          </cell>
          <cell r="C4165" t="str">
            <v>Fundacao de alvenaria de pedra, com argamassa de cimento saibro e areia, no traco 1:2:3, tendo 0,60 a 0,80m de largura.</v>
          </cell>
          <cell r="D4165" t="str">
            <v>m3</v>
          </cell>
          <cell r="E4165">
            <v>200.87</v>
          </cell>
        </row>
        <row r="4166">
          <cell r="A4166" t="str">
            <v>IP007163</v>
          </cell>
          <cell r="B4166" t="str">
            <v>IP05050200/</v>
          </cell>
          <cell r="C4166" t="str">
            <v>Poste de concreto, com secao circular, reto, com 9 m de comprimento, tipo leve, inclusive transporte.  Fornecimento.</v>
          </cell>
          <cell r="D4166" t="str">
            <v>un</v>
          </cell>
          <cell r="E4166">
            <v>352</v>
          </cell>
        </row>
        <row r="4167">
          <cell r="A4167" t="str">
            <v>IP007162</v>
          </cell>
          <cell r="B4167" t="str">
            <v>IP05050250/</v>
          </cell>
          <cell r="C4167" t="str">
            <v>Poste de concreto, com secao circular, reto, com 11m de comprimento, tipo leve, com cabeca de concreto, inclusive transporte.  Fornecimento.</v>
          </cell>
          <cell r="D4167" t="str">
            <v>un</v>
          </cell>
          <cell r="E4167">
            <v>532.33000000000004</v>
          </cell>
        </row>
        <row r="4168">
          <cell r="A4168" t="str">
            <v>IP007161</v>
          </cell>
          <cell r="B4168" t="str">
            <v>IP05050256/</v>
          </cell>
          <cell r="C4168" t="str">
            <v>Poste de concreto, com secao circular, reto, com 11m de comprimento, tipo pesado, com cabeca de concreto, inclusive transporte.  Fornecimento.</v>
          </cell>
          <cell r="D4168" t="str">
            <v>un</v>
          </cell>
          <cell r="E4168">
            <v>751.07</v>
          </cell>
        </row>
        <row r="4169">
          <cell r="A4169" t="str">
            <v>IP007159</v>
          </cell>
          <cell r="B4169" t="str">
            <v>IP05050300/</v>
          </cell>
          <cell r="C4169" t="str">
            <v>Poste de concreto, com secao circular, reto, com 12m de comprimento, tipo leve, com cabeca de concreto, inclusive transporte.  Fornecimento.</v>
          </cell>
          <cell r="D4169" t="str">
            <v>un</v>
          </cell>
          <cell r="E4169">
            <v>771.11</v>
          </cell>
        </row>
        <row r="4170">
          <cell r="A4170" t="str">
            <v>IP007158</v>
          </cell>
          <cell r="B4170" t="str">
            <v>IP05050306/</v>
          </cell>
          <cell r="C4170" t="str">
            <v>Poste de concreto, com secao circular, reto, com 12m de comprimento, tipo pesado, com cabeca de concreto, inclusive transporte.  Fornecimento.</v>
          </cell>
          <cell r="D4170" t="str">
            <v>un</v>
          </cell>
          <cell r="E4170">
            <v>766.27</v>
          </cell>
        </row>
        <row r="4171">
          <cell r="A4171" t="str">
            <v>IP008976</v>
          </cell>
          <cell r="B4171" t="str">
            <v>IP05050350/</v>
          </cell>
          <cell r="C4171" t="str">
            <v>Poste de concreto, com secao circular, reto, com13m de comprimento, conicidade reduzida, carga nominal de 200Kg.  Fornecimento.</v>
          </cell>
          <cell r="D4171" t="str">
            <v>un</v>
          </cell>
          <cell r="E4171">
            <v>604.5</v>
          </cell>
        </row>
        <row r="4172">
          <cell r="A4172" t="str">
            <v>IP007157</v>
          </cell>
          <cell r="B4172" t="str">
            <v>IP05050500/</v>
          </cell>
          <cell r="C4172" t="str">
            <v>Poste de concreto, com secao circular, reto, com 17m de comprimento, conicidade reduzida, com cabeca de concreto, inclusive transporte.  Fornecimento.</v>
          </cell>
          <cell r="D4172" t="str">
            <v>un</v>
          </cell>
          <cell r="E4172">
            <v>1246.8699999999999</v>
          </cell>
        </row>
        <row r="4173">
          <cell r="A4173" t="str">
            <v>IP007156</v>
          </cell>
          <cell r="B4173" t="str">
            <v>IP05050700/</v>
          </cell>
          <cell r="C4173" t="str">
            <v>Poste de concreto, com secao circular, reto, com 22,50m de comprimento, conicidade reduzida, com cabeca de concreto, inclusive transporte.  Fornecimento.</v>
          </cell>
          <cell r="D4173" t="str">
            <v>un</v>
          </cell>
          <cell r="E4173">
            <v>2522.5</v>
          </cell>
        </row>
        <row r="4174">
          <cell r="A4174" t="str">
            <v>IP010619</v>
          </cell>
          <cell r="B4174" t="str">
            <v>IP05100050/</v>
          </cell>
          <cell r="C4174" t="str">
            <v>Poste de aco, reto, de 3m, com sapata, com furacao de semaforo repetidor e para fixacao de semaforo para pedestre, com 4 chumbadores de 7/8"x50cm, tipo IV-A, padrao Riomar.  Fornecimento.</v>
          </cell>
          <cell r="D4174" t="str">
            <v>un</v>
          </cell>
          <cell r="E4174">
            <v>2351.73</v>
          </cell>
        </row>
        <row r="4175">
          <cell r="A4175" t="str">
            <v>IP010620</v>
          </cell>
          <cell r="B4175" t="str">
            <v>IP05100053/</v>
          </cell>
          <cell r="C4175" t="str">
            <v>Poste de aco, reto, de 3m, com sapata, com furacao para fixacao de semaforo repetidor e para fixacao de semaforo para pedestre, e placa indicativa de rua, com 4 chumbadores de 7/8"x50cm, tipo IV-B, padrao Riomar.  Fornecimento.</v>
          </cell>
          <cell r="D4175" t="str">
            <v>un</v>
          </cell>
          <cell r="E4175">
            <v>2368</v>
          </cell>
        </row>
        <row r="4176">
          <cell r="A4176" t="str">
            <v>IP013189</v>
          </cell>
          <cell r="B4176" t="str">
            <v>IP05100100/</v>
          </cell>
          <cell r="C4176" t="str">
            <v>Poste de aco, reto (SAE 1006-1020), sem aletas, de 3100mm com base cilindrica de aco SAE 1006-1020 com dimensoes de (400x300mm) galvanizado a fogo pintado conforme pedido.  A base devera ter chumbadores de aco galvanizado a fogo com dimensoes de 7/8"x500m</v>
          </cell>
          <cell r="D4176" t="str">
            <v>un</v>
          </cell>
          <cell r="E4176">
            <v>453</v>
          </cell>
        </row>
        <row r="4177">
          <cell r="A4177" t="str">
            <v>IP018029</v>
          </cell>
          <cell r="B4177" t="str">
            <v>IP05100106/</v>
          </cell>
          <cell r="C4177" t="str">
            <v>Poste de aco SAE 1006/1020, reto, padrao Hadock Lobo, montagem 1, altura util de 4,50m, com flange, conico continuo sem emendas e braco simples com 0,45m para fixacao de luminaria, conforme desenho A2-1978-PD e especificacao EM-RIOLUZ-No 4.  Fornecimento.</v>
          </cell>
          <cell r="D4177" t="str">
            <v>un</v>
          </cell>
          <cell r="E4177">
            <v>490.21</v>
          </cell>
        </row>
        <row r="4178">
          <cell r="A4178" t="str">
            <v>IP018030</v>
          </cell>
          <cell r="B4178" t="str">
            <v>IP05100109/</v>
          </cell>
          <cell r="C4178" t="str">
            <v>Poste de aco SAE 1006/1020, reto, padrao Hadock Lobo, montagem 1, altura util de 6,00m, com flange, conico continuo sem emendas e braco simples com 0,60m para fixacao de luminaria, conforme desenho A2-1978-PD e especificacao EM-RIOLUZ-No 4.  Fornecimento.</v>
          </cell>
          <cell r="D4178" t="str">
            <v>un</v>
          </cell>
          <cell r="E4178">
            <v>687.34</v>
          </cell>
        </row>
        <row r="4179">
          <cell r="A4179" t="str">
            <v>IP018031</v>
          </cell>
          <cell r="B4179" t="str">
            <v>IP05100112/</v>
          </cell>
          <cell r="C4179" t="str">
            <v>Poste de aco SAE 1006/1020, reto, padrao Hadock Lobo, montagem 1, altura util de 9,00m, com flange, conico continuo sem emendas e braco simples com 1,10m para fixacao de luminaria, conforme desenho A2-1978-PD e especificacao EM-RIOLUZ-No 4.  Fornecimento.</v>
          </cell>
          <cell r="D4179" t="str">
            <v>un</v>
          </cell>
          <cell r="E4179">
            <v>1001.8</v>
          </cell>
        </row>
        <row r="4180">
          <cell r="A4180" t="str">
            <v>IP018032</v>
          </cell>
          <cell r="B4180" t="str">
            <v>IP05100115/</v>
          </cell>
          <cell r="C4180" t="str">
            <v>Poste de aco SAE 1006/1020, reto, padrao Hadock Lobo, montagem 2, altura util de 4,50m, com flange, conico continuo sem emendas e braco duplo com 0,45m para fixacao de luminarias, conforme desenho A2-1978-PD e especificacao EM-RIOLUZ-No 4.  Fornecimento.</v>
          </cell>
          <cell r="D4180" t="str">
            <v>un</v>
          </cell>
          <cell r="E4180">
            <v>603.19000000000005</v>
          </cell>
        </row>
        <row r="4181">
          <cell r="A4181" t="str">
            <v>IP001666</v>
          </cell>
          <cell r="B4181" t="str">
            <v>IP10100250/</v>
          </cell>
          <cell r="C4181" t="str">
            <v>Conjunto para fixacao de rede de 13,8Kv, bifasica, horizontal, poste ao centro, para alinhamento reto, padrao madeira, montagem normal, tipo 13N1A.  Fornecimento e instalacao.</v>
          </cell>
          <cell r="D4181" t="str">
            <v>un</v>
          </cell>
          <cell r="E4181">
            <v>119.8</v>
          </cell>
        </row>
        <row r="4182">
          <cell r="A4182" t="str">
            <v>IP004035</v>
          </cell>
          <cell r="B4182" t="str">
            <v>IP10100300/</v>
          </cell>
          <cell r="C4182" t="str">
            <v>Conjunto para fixacao de rede 13,8Kv, trifasica, horizontal, poste ao centro, para pequenos angulos, padrao madeira, montagem normal, tipo 13N2.  Fornecimento e instalacao.</v>
          </cell>
          <cell r="D4182" t="str">
            <v>un</v>
          </cell>
          <cell r="E4182">
            <v>252.31</v>
          </cell>
        </row>
        <row r="4183">
          <cell r="A4183" t="str">
            <v>IP004034</v>
          </cell>
          <cell r="B4183" t="str">
            <v>IP10100306/</v>
          </cell>
          <cell r="C4183" t="str">
            <v>Fornecimento e instalacao de conjunto para fixacao de rede 13,8Kv, bifasico, horizontal, poste ao centro, para pequenos angulos, padrao madeira, montagem normal, tipo 13N2.</v>
          </cell>
          <cell r="D4183" t="str">
            <v>un</v>
          </cell>
          <cell r="E4183">
            <v>211.1</v>
          </cell>
        </row>
        <row r="4184">
          <cell r="A4184" t="str">
            <v>IP003938</v>
          </cell>
          <cell r="B4184" t="str">
            <v>IP10100400/</v>
          </cell>
          <cell r="C4184" t="str">
            <v>Conjunto para fixacao de rede 13,8Kv, trifasica, horizontal, poste ao centro, para fim de linha, padrao madeira, montagem normal, tipo 13N5.  Fornecimento e assentamento.</v>
          </cell>
          <cell r="D4184" t="str">
            <v>un</v>
          </cell>
          <cell r="E4184">
            <v>285.61</v>
          </cell>
        </row>
        <row r="4185">
          <cell r="A4185" t="str">
            <v>IP001667</v>
          </cell>
          <cell r="B4185" t="str">
            <v>IP10100403/</v>
          </cell>
          <cell r="C4185" t="str">
            <v>Conjunto para fixacao de rede de 13,8Kv, trifasica, horizontal, poste ao centro, para fim de linha, padrao madeira, montagem normal, tipo 13N5.  Fornecimento e instalacao.</v>
          </cell>
          <cell r="D4185" t="str">
            <v>un</v>
          </cell>
          <cell r="E4185">
            <v>322.37</v>
          </cell>
        </row>
        <row r="4186">
          <cell r="A4186" t="str">
            <v>IP001668</v>
          </cell>
          <cell r="B4186" t="str">
            <v>IP10100406/</v>
          </cell>
          <cell r="C4186" t="str">
            <v>Conjunto para fixacao de rede de 13,8Kv, bifasica, horizontal, poste ao centro, para fim de linha, padrao madeira, montagem normal, tipo 13N5A.  Fornecimento e instalacao.</v>
          </cell>
          <cell r="D4186" t="str">
            <v>un</v>
          </cell>
          <cell r="E4186">
            <v>229.6</v>
          </cell>
        </row>
        <row r="4187">
          <cell r="A4187" t="str">
            <v>IP001665</v>
          </cell>
          <cell r="B4187" t="str">
            <v>IP10100409/</v>
          </cell>
          <cell r="C4187" t="str">
            <v>Conjunto para fixacao de rede de 13,8Kv, trifasica, horizontal, poste ao centro, para fio de linha, padrao madeira, montagem normal, tipo 13M5.  Fornecimento e instalacao.</v>
          </cell>
          <cell r="D4187" t="str">
            <v>un</v>
          </cell>
          <cell r="E4187">
            <v>135.59</v>
          </cell>
        </row>
        <row r="4188">
          <cell r="A4188" t="str">
            <v>IP001662</v>
          </cell>
          <cell r="B4188" t="str">
            <v>IP10100500/</v>
          </cell>
          <cell r="C4188" t="str">
            <v>Fornecimento e instalacao de 2 chaves fusiveis, em 1 linha de 13,8Kv, horizontal, poste ao centro, com suporte de fixacao padrao madeira, tipo 13N8, exclusive isoladores e ferragens da linha existente.</v>
          </cell>
          <cell r="D4188" t="str">
            <v>un</v>
          </cell>
          <cell r="E4188">
            <v>383.7</v>
          </cell>
        </row>
        <row r="4189">
          <cell r="A4189" t="str">
            <v>IP001664</v>
          </cell>
          <cell r="B4189" t="str">
            <v>IP10100503/</v>
          </cell>
          <cell r="C4189" t="str">
            <v>Ferragens singelas e 2 chaves fusiveis, em 1 linha de 13,8Kv, horizontal, poste ao centro; exclusive fornecimento das chaves fusiveis, dos isoladores e ferragens da linha existente. Instalacao.</v>
          </cell>
          <cell r="D4189" t="str">
            <v>un</v>
          </cell>
          <cell r="E4189">
            <v>37.42</v>
          </cell>
        </row>
        <row r="4190">
          <cell r="A4190" t="str">
            <v>IP001661</v>
          </cell>
          <cell r="B4190" t="str">
            <v>IP10100550/</v>
          </cell>
          <cell r="C4190" t="str">
            <v>Ferragens singelas e 3 chaves fusiveis, em 1 linha de 13,8Kv, horizontal, poste ao centro, exclusive fornecimento das chaves fusiveis dos isoladores e ferragens da linha existente.  Instalacao.</v>
          </cell>
          <cell r="D4190" t="str">
            <v>un</v>
          </cell>
          <cell r="E4190">
            <v>42.77</v>
          </cell>
        </row>
        <row r="4191">
          <cell r="A4191" t="str">
            <v>IP001659</v>
          </cell>
          <cell r="B4191" t="str">
            <v>IP10100553/</v>
          </cell>
          <cell r="C4191" t="str">
            <v>Fornecimento e instalacao de 3 chaves fusiveis, em 1 linha de 13,8Kv, horizontal, poste centro, inclusive suporte de fixacao, padrao madeira, montagem normal, tipo 13N8, exclusive isoladores e ferragens da linha existente.</v>
          </cell>
          <cell r="D4191" t="str">
            <v>un</v>
          </cell>
          <cell r="E4191">
            <v>537.04</v>
          </cell>
        </row>
        <row r="4192">
          <cell r="A4192" t="str">
            <v>IP002297</v>
          </cell>
          <cell r="B4192" t="str">
            <v>IP10150100/</v>
          </cell>
          <cell r="C4192" t="str">
            <v>Instalacao de ferragens singelas, para 2 linhas, de 25Kv, horizontais, poste ao centro, para alinhamentos retos e angulos ate 30o (conjunto 25 E1).</v>
          </cell>
          <cell r="D4192" t="str">
            <v>h</v>
          </cell>
          <cell r="E4192">
            <v>42.77</v>
          </cell>
        </row>
        <row r="4193">
          <cell r="A4193" t="str">
            <v>IP001705</v>
          </cell>
          <cell r="B4193" t="str">
            <v>IP10200050/</v>
          </cell>
          <cell r="C4193" t="str">
            <v>Nucleo para fixacao de luminaria, tipo Petala, em poste reto (aco ou concreto) de 15m, exclusive luminaria e nucleo.  Colocacao.</v>
          </cell>
          <cell r="D4193" t="str">
            <v>un</v>
          </cell>
          <cell r="E4193">
            <v>32.07</v>
          </cell>
        </row>
        <row r="4194">
          <cell r="A4194" t="str">
            <v>IP001706</v>
          </cell>
          <cell r="B4194" t="str">
            <v>IP10200100/</v>
          </cell>
          <cell r="C4194" t="str">
            <v>Nucleo para fixacao de luminaria, tipo Petala, em poste reto (aco ou concreto) de 20m, exclusive luminaria e nucleo.  Colocacao.</v>
          </cell>
          <cell r="D4194" t="str">
            <v>un</v>
          </cell>
          <cell r="E4194">
            <v>42.77</v>
          </cell>
        </row>
        <row r="4195">
          <cell r="A4195" t="str">
            <v>IP001739</v>
          </cell>
          <cell r="B4195" t="str">
            <v>IP10250050/</v>
          </cell>
          <cell r="C4195" t="str">
            <v>Alca pre-formada de distribuicao, de aco recoberto de aluminio, para cabo de aluminio nu, bitola de 25mm2, segundo desenho A4-154-CP.  Fornecimento e colocacao.</v>
          </cell>
          <cell r="D4195" t="str">
            <v>un</v>
          </cell>
          <cell r="E4195">
            <v>2.36</v>
          </cell>
        </row>
        <row r="4196">
          <cell r="A4196" t="str">
            <v>IP001741</v>
          </cell>
          <cell r="B4196" t="str">
            <v>IP10250100/</v>
          </cell>
          <cell r="C4196" t="str">
            <v>Alca pre-formada de servico, de aco recoberto, para cabo de aluminio nu, bitola de 25mm2, segundo desenho A4-148-CP.  Fornecimento e colocacao.</v>
          </cell>
          <cell r="D4196" t="str">
            <v>un</v>
          </cell>
          <cell r="E4196">
            <v>1.62</v>
          </cell>
        </row>
        <row r="4197">
          <cell r="A4197" t="str">
            <v>IP001738</v>
          </cell>
          <cell r="B4197" t="str">
            <v>IP10250150/</v>
          </cell>
          <cell r="C4197" t="str">
            <v>Alca pre-formada de distribuicao, de aco recoberto de aluminio, para cabo encapado, bitola de 25mm2, segundo desenho A4-154-CP.  Fornecimento e colocacao.</v>
          </cell>
          <cell r="D4197" t="str">
            <v>un</v>
          </cell>
          <cell r="E4197">
            <v>2.94</v>
          </cell>
        </row>
        <row r="4198">
          <cell r="A4198" t="str">
            <v>IP001740</v>
          </cell>
          <cell r="B4198" t="str">
            <v>IP10250200/</v>
          </cell>
          <cell r="C4198" t="str">
            <v>Alca pre-formada de servico, de aco recoberto com aluminio encapado, bitola de 25mm2, segundo desenho A4-148-CP.  Fornecimento e colocacao.</v>
          </cell>
          <cell r="D4198" t="str">
            <v>un</v>
          </cell>
          <cell r="E4198">
            <v>2.52</v>
          </cell>
        </row>
        <row r="4199">
          <cell r="A4199" t="str">
            <v>IP008838</v>
          </cell>
          <cell r="B4199" t="str">
            <v>IP10250300/</v>
          </cell>
          <cell r="C4199" t="str">
            <v>Alca pre-formada para cabo de 35mm2.  Fornecimento.</v>
          </cell>
          <cell r="D4199" t="str">
            <v>un</v>
          </cell>
          <cell r="E4199">
            <v>1.29</v>
          </cell>
        </row>
        <row r="4200">
          <cell r="A4200" t="str">
            <v>IP007965</v>
          </cell>
          <cell r="B4200" t="str">
            <v>IP10300050/</v>
          </cell>
          <cell r="C4200" t="str">
            <v>Conector de aterramento tipo KC 22H, Burndy ou similar.  Fornecimento e instalacao.</v>
          </cell>
          <cell r="D4200" t="str">
            <v>un</v>
          </cell>
          <cell r="E4200">
            <v>19.510000000000002</v>
          </cell>
        </row>
        <row r="4201">
          <cell r="A4201" t="str">
            <v>IP007937</v>
          </cell>
          <cell r="B4201" t="str">
            <v>IP10300100/</v>
          </cell>
          <cell r="C4201" t="str">
            <v>Conector para haste de aterramento de para-raio, com uma descida de 5/8".  Fornecimento.</v>
          </cell>
          <cell r="D4201" t="str">
            <v>un</v>
          </cell>
          <cell r="E4201">
            <v>0.68</v>
          </cell>
        </row>
        <row r="4202">
          <cell r="A4202" t="str">
            <v>IP001742</v>
          </cell>
          <cell r="B4202" t="str">
            <v>IP10300150/</v>
          </cell>
          <cell r="C4202" t="str">
            <v>Conector de parafuso fendido (Split-Bolt) em liga de cobre.  Fornecimento e instalacao.</v>
          </cell>
          <cell r="D4202" t="str">
            <v>un</v>
          </cell>
          <cell r="E4202">
            <v>3.32</v>
          </cell>
        </row>
        <row r="4203">
          <cell r="A4203" t="str">
            <v>IP006275</v>
          </cell>
          <cell r="B4203" t="str">
            <v>IP10300159/</v>
          </cell>
          <cell r="C4203" t="str">
            <v>Conector tipo Split-Bolt, para cabo de 16mm2.  Fornecimento.</v>
          </cell>
          <cell r="D4203" t="str">
            <v>un</v>
          </cell>
          <cell r="E4203">
            <v>1.58</v>
          </cell>
        </row>
        <row r="4204">
          <cell r="A4204" t="str">
            <v>IP007966</v>
          </cell>
          <cell r="B4204" t="str">
            <v>IP10300200/</v>
          </cell>
          <cell r="C4204" t="str">
            <v>Conector de parafusos fendido para cabo de 35x70mm2, KS-26, Burndy ou similar.  Fornecimento e instalacao.</v>
          </cell>
          <cell r="D4204" t="str">
            <v>un</v>
          </cell>
          <cell r="E4204">
            <v>18.399999999999999</v>
          </cell>
        </row>
        <row r="4205">
          <cell r="A4205" t="str">
            <v>IP007939</v>
          </cell>
          <cell r="B4205" t="str">
            <v>IP10300250/</v>
          </cell>
          <cell r="C4205" t="str">
            <v>Conector tipo estribo para condutor de aluminio, 1/0AWG.  Fornecimento.</v>
          </cell>
          <cell r="D4205" t="str">
            <v>un</v>
          </cell>
          <cell r="E4205">
            <v>7.32</v>
          </cell>
        </row>
        <row r="4206">
          <cell r="A4206" t="str">
            <v>IP010414</v>
          </cell>
          <cell r="B4206" t="str">
            <v>IP10300500/</v>
          </cell>
          <cell r="C4206" t="str">
            <v>Conector tipo cunha, em liga de cobre estanhado, para a fixacao de condutores de aluminio ou cobre, por efeito de mola.  Modelo no 1, padrao RIOLUZ, tipo G, AMP ou similar.  Fornecimento e instalacao.</v>
          </cell>
          <cell r="D4206" t="str">
            <v>un</v>
          </cell>
          <cell r="E4206">
            <v>5.59</v>
          </cell>
        </row>
        <row r="4207">
          <cell r="A4207" t="str">
            <v>IP010423</v>
          </cell>
          <cell r="B4207" t="str">
            <v>IP10300503/</v>
          </cell>
          <cell r="C4207" t="str">
            <v>Conector tipo cunha, em liga de cobre estanhado, para a fixacao de condutores de aluminio ou cobre, por efeito de mola.  Modelo tipo no 2, padrao RIOLUZ, tipo H, AMP ou similar.  Fornecimento e instalacao.</v>
          </cell>
          <cell r="D4207" t="str">
            <v>un</v>
          </cell>
          <cell r="E4207">
            <v>5.95</v>
          </cell>
        </row>
        <row r="4208">
          <cell r="A4208" t="str">
            <v>IP010421</v>
          </cell>
          <cell r="B4208" t="str">
            <v>IP10300506/</v>
          </cell>
          <cell r="C4208" t="str">
            <v>Conector tipo cunha, em liga de cobre estanhado, para a fixacao de condutores de aluminio ou cobre, por efeito de mola.  Modelo tipo no 3, padrao RIOLUZ, tipo K, AMP ou similar.  Fornecimento e instalacao.</v>
          </cell>
          <cell r="D4208" t="str">
            <v>un</v>
          </cell>
          <cell r="E4208">
            <v>5.95</v>
          </cell>
        </row>
        <row r="4209">
          <cell r="A4209" t="str">
            <v>IP010424</v>
          </cell>
          <cell r="B4209" t="str">
            <v>IP10300509/</v>
          </cell>
          <cell r="C4209" t="str">
            <v>Conector tipo cunha, em liga de cobre estanhado, para a fixacao de condutores de aluminio ou cobre, por efeito de mola.  Modelo tipo no 4, padrao RIOLUZ, tipo V, AMP ou similar.  Fornecimento e instalacao.</v>
          </cell>
          <cell r="D4209" t="str">
            <v>un</v>
          </cell>
          <cell r="E4209">
            <v>2.5499999999999998</v>
          </cell>
        </row>
        <row r="4210">
          <cell r="A4210" t="str">
            <v>IP010425</v>
          </cell>
          <cell r="B4210" t="str">
            <v>IP10300512/</v>
          </cell>
          <cell r="C4210" t="str">
            <v>Conector tipo cunha, em liga de cobre estanhado, para a fixacao de condutores de aluminio ou cobre, por efeito de mola.  Modelo tipo no 5, padrao RIOLUZ, tipo IV, AMP ou similar.  Fornecimento e instalacao.</v>
          </cell>
          <cell r="D4210" t="str">
            <v>un</v>
          </cell>
          <cell r="E4210">
            <v>2.5499999999999998</v>
          </cell>
        </row>
        <row r="4211">
          <cell r="A4211" t="str">
            <v>IP010426</v>
          </cell>
          <cell r="B4211" t="str">
            <v>IP10300515/</v>
          </cell>
          <cell r="C4211" t="str">
            <v>Conector tipo cunha, em liga de cobre estanhado, para a fixacao de condutores de aluminio ou cobre, por efeito de mola.  Modelo tipo no 6, padrao RIOLUZ, tipo B, AMP ou similar.  Fornecimento e instalacao.</v>
          </cell>
          <cell r="D4211" t="str">
            <v>un</v>
          </cell>
          <cell r="E4211">
            <v>5.59</v>
          </cell>
        </row>
        <row r="4212">
          <cell r="A4212" t="str">
            <v>IP010427</v>
          </cell>
          <cell r="B4212" t="str">
            <v>IP10300518/</v>
          </cell>
          <cell r="C4212" t="str">
            <v>Conector tipo cunha, em liga de cobre estanhado, para a fixacao de condutores de aluminio ou cobre, por efeito de mola.  Modelo tipo no 7, padrao RIOLUZ, tipo A, AMP ou similar.  Fornecimento e instalacao.</v>
          </cell>
          <cell r="D4212" t="str">
            <v>un</v>
          </cell>
          <cell r="E4212">
            <v>5.59</v>
          </cell>
        </row>
        <row r="4213">
          <cell r="A4213" t="str">
            <v>IP010415</v>
          </cell>
          <cell r="B4213" t="str">
            <v>IP10300521/</v>
          </cell>
          <cell r="C4213" t="str">
            <v>Conector tipo cunha, em liga de cobre estanhado, para a fixacao de condutores de aluminio ou cobre, por efeito de mola.  Modelo no 8, padrao RIOLUZ, tipo C, AMP ou similar.  Fornecimento e instalacao.</v>
          </cell>
          <cell r="D4213" t="str">
            <v>un</v>
          </cell>
          <cell r="E4213">
            <v>5.59</v>
          </cell>
        </row>
        <row r="4214">
          <cell r="A4214" t="str">
            <v>IP010416</v>
          </cell>
          <cell r="B4214" t="str">
            <v>IP10300524/</v>
          </cell>
          <cell r="C4214" t="str">
            <v>Conector tipo cunha, em liga de cobre estanhado, para a fixacao de condutores de aluminio ou cobre, por efeito de mola.  Modelo no 9, padrao RIOLUZ, tipo J, AMP ou similar.  Fornecimento e instalacao.</v>
          </cell>
          <cell r="D4214" t="str">
            <v>un</v>
          </cell>
          <cell r="E4214">
            <v>5.95</v>
          </cell>
        </row>
        <row r="4215">
          <cell r="A4215" t="str">
            <v>IP010417</v>
          </cell>
          <cell r="B4215" t="str">
            <v>IP10300527/</v>
          </cell>
          <cell r="C4215" t="str">
            <v>Conector tipo cunha, em liga de cobre estanhado, para a fixacao de condutores de aluminio ou cobre, por efeito de mola.  Modelo no 10, padrao RIOLUZ, tipo F, AMP ou similar.  Fornecimento e instalacao.</v>
          </cell>
          <cell r="D4215" t="str">
            <v>un</v>
          </cell>
          <cell r="E4215">
            <v>5.59</v>
          </cell>
        </row>
        <row r="4216">
          <cell r="A4216" t="str">
            <v>IP010418</v>
          </cell>
          <cell r="B4216" t="str">
            <v>IP10300530/</v>
          </cell>
          <cell r="C4216" t="str">
            <v>Conector tipo cunha, em liga de cobre estanhado, para a fixacao de condutores de aluminio ou cobre, por efeito de mola.  Modelo no 11, padrao RIOLUZ, tipo D, AMP ou similar.  Fornecimento e instalacao.</v>
          </cell>
          <cell r="D4216" t="str">
            <v>un</v>
          </cell>
          <cell r="E4216">
            <v>5.59</v>
          </cell>
        </row>
        <row r="4217">
          <cell r="A4217" t="str">
            <v>IP010419</v>
          </cell>
          <cell r="B4217" t="str">
            <v>IP10300532/</v>
          </cell>
          <cell r="C4217" t="str">
            <v>Conector tipo cunha, em liga de cobre estanhado, para a fixacao de condutores de aluminio ou cobre, por efeito de mola.  Modelo no 12, padrao RIOLUZ, tipo I, AMP ou similar.  Fornecimento e instalacao.</v>
          </cell>
          <cell r="D4217" t="str">
            <v>un</v>
          </cell>
          <cell r="E4217">
            <v>3.83</v>
          </cell>
        </row>
        <row r="4218">
          <cell r="A4218" t="str">
            <v>IP010420</v>
          </cell>
          <cell r="B4218" t="str">
            <v>IP10300535/</v>
          </cell>
          <cell r="C4218" t="str">
            <v>Conector tipo cunha, em liga de cobre estanhado, para a fixacao de condutores de aluminio ou cobre, por efeito de mola.  Modelo no 13, padrao RIOLUZ, tipo VII, AMP ou similar.  Fornecimento e instalacao.</v>
          </cell>
          <cell r="D4218" t="str">
            <v>un</v>
          </cell>
          <cell r="E4218">
            <v>5.09</v>
          </cell>
        </row>
        <row r="4219">
          <cell r="A4219" t="str">
            <v>IP010422</v>
          </cell>
          <cell r="B4219" t="str">
            <v>IP10300538/</v>
          </cell>
          <cell r="C4219" t="str">
            <v>Conector tipo cunha, em liga de cobre estanhado, para a fixacao de condutores de aluminio ou cobre, por efeito de mola.  Modelo no 14, padrao RIOLUZ, tipo VI, AMP ou similar.  Fornecimento e instalacao.</v>
          </cell>
          <cell r="D4219" t="str">
            <v>un</v>
          </cell>
          <cell r="E4219">
            <v>5.09</v>
          </cell>
        </row>
        <row r="4220">
          <cell r="A4220" t="str">
            <v>IP001734</v>
          </cell>
          <cell r="B4220" t="str">
            <v>IP10301000/</v>
          </cell>
          <cell r="C4220" t="str">
            <v>Grampo paralelo de aluminio de 1 parafuso, com pasta anti oxido para cabos de 1/0AWG (33mm2) no principal e 10AWG (5mm2) no secundario, segundo desenho A4-139-CP.  Fornecimento e colocacao.</v>
          </cell>
          <cell r="D4220" t="str">
            <v>un</v>
          </cell>
          <cell r="E4220">
            <v>2.4700000000000002</v>
          </cell>
        </row>
        <row r="4221">
          <cell r="A4221" t="str">
            <v>IP001735</v>
          </cell>
          <cell r="B4221" t="str">
            <v>IP10301006/</v>
          </cell>
          <cell r="C4221" t="str">
            <v>Grampo paralelo universal de aluminio fundido ou extrudado, de 1 parafuso, com pasta anti oxido para cabos de 70mm2 a 185mm2 no principal e 1,5mm2 no secundario, segundo desenho A4-139-CP.  Fornecimento e colocacao.</v>
          </cell>
          <cell r="D4221" t="str">
            <v>un</v>
          </cell>
          <cell r="E4221">
            <v>3.39</v>
          </cell>
        </row>
        <row r="4222">
          <cell r="A4222" t="str">
            <v>IP001733</v>
          </cell>
          <cell r="B4222" t="str">
            <v>IP10301050/</v>
          </cell>
          <cell r="C4222" t="str">
            <v>Grampo paralelo universal de aluminio fundido ou extrudado, de 2 parafusos, com pasta anti oxido, segundo desenho A3-142-CP.  Fornecimento e colocacao.</v>
          </cell>
          <cell r="D4222" t="str">
            <v>un</v>
          </cell>
          <cell r="E4222">
            <v>7.62</v>
          </cell>
        </row>
        <row r="4223">
          <cell r="A4223" t="str">
            <v>IP007644</v>
          </cell>
          <cell r="B4223" t="str">
            <v>IP10301100/</v>
          </cell>
          <cell r="C4223" t="str">
            <v>Grampo de linha viva em aluminio.  Fornecimento.</v>
          </cell>
          <cell r="D4223" t="str">
            <v>un</v>
          </cell>
          <cell r="E4223">
            <v>14.94</v>
          </cell>
        </row>
        <row r="4224">
          <cell r="A4224" t="str">
            <v>IP009407</v>
          </cell>
          <cell r="B4224" t="str">
            <v>IP10350050/</v>
          </cell>
          <cell r="C4224" t="str">
            <v>Condulete de aluminio silico tipo LL de 19mm (3/4") com tampa.  Fornecimento.</v>
          </cell>
          <cell r="D4224" t="str">
            <v>un</v>
          </cell>
          <cell r="E4224">
            <v>3.86</v>
          </cell>
        </row>
        <row r="4225">
          <cell r="A4225" t="str">
            <v>IP009408</v>
          </cell>
          <cell r="B4225" t="str">
            <v>IP10350053/</v>
          </cell>
          <cell r="C4225" t="str">
            <v>Condulete de aluminio silico tipo LR de 19mm (3/4") com tampa.  Fornecimento.</v>
          </cell>
          <cell r="D4225" t="str">
            <v>un</v>
          </cell>
          <cell r="E4225">
            <v>5.58</v>
          </cell>
        </row>
        <row r="4226">
          <cell r="A4226" t="str">
            <v>IP009409</v>
          </cell>
          <cell r="B4226" t="str">
            <v>IP10350056/</v>
          </cell>
          <cell r="C4226" t="str">
            <v>Condulete de aluminio silico tipo T de 19mm (3/4") com tampa.  Fornecimento.</v>
          </cell>
          <cell r="D4226" t="str">
            <v>un</v>
          </cell>
          <cell r="E4226">
            <v>5.42</v>
          </cell>
        </row>
        <row r="4227">
          <cell r="A4227" t="str">
            <v>IP001743</v>
          </cell>
          <cell r="B4227" t="str">
            <v>IP10350100/</v>
          </cell>
          <cell r="C4227" t="str">
            <v>Caixa de ligacao tipo Petrolets R=15/C, R=15/TB, R=15/LB ou similar, com entradas rosqueadas de 1" (25mm).  Fornecimento e colocacao.</v>
          </cell>
          <cell r="D4227" t="str">
            <v>un</v>
          </cell>
          <cell r="E4227">
            <v>9.98</v>
          </cell>
        </row>
        <row r="4228">
          <cell r="A4228" t="str">
            <v>IP001744</v>
          </cell>
          <cell r="B4228" t="str">
            <v>IP10350200/</v>
          </cell>
          <cell r="C4228" t="str">
            <v>Caixa de ligacao tipo Petrolets R=15/C, R=15/TB, R=15/LB ou similar, com entradas rosqueadas de 2" (50mm).  Fornecimento e colocacao.</v>
          </cell>
          <cell r="D4228" t="str">
            <v>un</v>
          </cell>
          <cell r="E4228">
            <v>34.92</v>
          </cell>
        </row>
        <row r="4229">
          <cell r="A4229" t="str">
            <v>IP001745</v>
          </cell>
          <cell r="B4229" t="str">
            <v>IP10350300/</v>
          </cell>
          <cell r="C4229" t="str">
            <v>Caixa de ligacao tipo Petrolets R=15/C, R=15/TB, R=15/LB ou similar, com entradas rosqueadas de 3" (75mm).  Fornecimento e colocacao.</v>
          </cell>
          <cell r="D4229" t="str">
            <v>un</v>
          </cell>
          <cell r="E4229">
            <v>86.9</v>
          </cell>
        </row>
        <row r="4230">
          <cell r="A4230" t="str">
            <v>IP008689</v>
          </cell>
          <cell r="B4230" t="str">
            <v>IP10350312/</v>
          </cell>
          <cell r="C4230" t="str">
            <v>Condulete de aluminio tipo T de 75mm (3").  Fornecimento.</v>
          </cell>
          <cell r="D4230" t="str">
            <v>un</v>
          </cell>
          <cell r="E4230">
            <v>77.25</v>
          </cell>
        </row>
        <row r="4231">
          <cell r="A4231" t="str">
            <v>IP003853</v>
          </cell>
          <cell r="B4231" t="str">
            <v>IP10350400/</v>
          </cell>
          <cell r="C4231" t="str">
            <v>Caixa de ligacao tipo Condulets R-15/LB-22 ou similar, com entrada rosqueadas de 1 1/2" (27mm).  Fornecimento e colocacao.</v>
          </cell>
          <cell r="D4231" t="str">
            <v>un</v>
          </cell>
          <cell r="E4231">
            <v>7.21</v>
          </cell>
        </row>
        <row r="4232">
          <cell r="A4232" t="str">
            <v>IP001737</v>
          </cell>
          <cell r="B4232" t="str">
            <v>IP10400050/</v>
          </cell>
          <cell r="C4232" t="str">
            <v>Laco de roldana pre-formado, de aco recoberto de aluminio, para cabo de aluminio nu, bitola de 25mm2, segundo desenho A4-139-CP.  Fornecimento e colocacao.</v>
          </cell>
          <cell r="D4232" t="str">
            <v>un</v>
          </cell>
          <cell r="E4232">
            <v>2.52</v>
          </cell>
        </row>
        <row r="4233">
          <cell r="A4233" t="str">
            <v>IP001736</v>
          </cell>
          <cell r="B4233" t="str">
            <v>IP10400100/</v>
          </cell>
          <cell r="C4233" t="str">
            <v>Laco de roldana pre-formado, de aco recoberto de aluminio, para cabo de aluminio encapado, bitola de 25mm2, segundo desenho A4-139-CP.  Fornecimento e colocacao.</v>
          </cell>
          <cell r="D4233" t="str">
            <v>un</v>
          </cell>
          <cell r="E4233">
            <v>2.91</v>
          </cell>
        </row>
        <row r="4234">
          <cell r="A4234" t="str">
            <v>IP001689</v>
          </cell>
          <cell r="B4234" t="str">
            <v>IP15050050/</v>
          </cell>
          <cell r="C4234" t="str">
            <v>Rede de baixa tensao (BT), aerea, com 1 condutor de cobre, exclusive fornecimento do condutor (lance).  Instalacao.</v>
          </cell>
          <cell r="D4234" t="str">
            <v>un</v>
          </cell>
          <cell r="E4234">
            <v>10.69</v>
          </cell>
        </row>
        <row r="4235">
          <cell r="A4235" t="str">
            <v>IP001693</v>
          </cell>
          <cell r="B4235" t="str">
            <v>IP15050100/</v>
          </cell>
          <cell r="C4235" t="str">
            <v>Rede de baixa tensao (BT), aerea, com 1 condutor de aluminio, exclusive fornecimento do condutor (lance).  Instalacao.</v>
          </cell>
          <cell r="D4235" t="str">
            <v>un</v>
          </cell>
          <cell r="E4235">
            <v>16.04</v>
          </cell>
        </row>
        <row r="4236">
          <cell r="A4236" t="str">
            <v>IP002299</v>
          </cell>
          <cell r="B4236" t="str">
            <v>IP15050150/</v>
          </cell>
          <cell r="C4236" t="str">
            <v>Instalacao de rede de baixa tensao (BT), aerea, com cabo Multiplex, ou similar, de aluminio, exclusive fornecimento do cabo.</v>
          </cell>
          <cell r="D4236" t="str">
            <v>un</v>
          </cell>
          <cell r="E4236">
            <v>3.1</v>
          </cell>
        </row>
        <row r="4237">
          <cell r="A4237" t="str">
            <v>IP001694</v>
          </cell>
          <cell r="B4237" t="str">
            <v>IP15050200/</v>
          </cell>
          <cell r="C4237" t="str">
            <v>Rede de baixa tensao (BT), aerea, com 2 condutores de aluminio, exclusive fornecimento dos condutores (lance).  Instalacao.</v>
          </cell>
          <cell r="D4237" t="str">
            <v>un</v>
          </cell>
          <cell r="E4237">
            <v>26.73</v>
          </cell>
        </row>
        <row r="4238">
          <cell r="A4238" t="str">
            <v>IP001690</v>
          </cell>
          <cell r="B4238" t="str">
            <v>IP15050250/</v>
          </cell>
          <cell r="C4238" t="str">
            <v>Rede de baixa tensao (BT), aerea, com 3 condutores de cobre, exclusive fornecimento do condutor (lance).  Instalacao.</v>
          </cell>
          <cell r="D4238" t="str">
            <v>un</v>
          </cell>
          <cell r="E4238">
            <v>32.07</v>
          </cell>
        </row>
        <row r="4239">
          <cell r="A4239" t="str">
            <v>IP001691</v>
          </cell>
          <cell r="B4239" t="str">
            <v>IP15050300/</v>
          </cell>
          <cell r="C4239" t="str">
            <v>Rede de baixa tensao (BT), aerea, com 3 condutores de aluminio, exclusive fornecimento dos condutores (lance).  Instalacao.</v>
          </cell>
          <cell r="D4239" t="str">
            <v>un</v>
          </cell>
          <cell r="E4239">
            <v>34.75</v>
          </cell>
        </row>
        <row r="4240">
          <cell r="A4240" t="str">
            <v>IP001692</v>
          </cell>
          <cell r="B4240" t="str">
            <v>IP15050350/</v>
          </cell>
          <cell r="C4240" t="str">
            <v>Rede de baixa tensao (BT), aerea, com 4 condutores de aluminio, exclusive fornecimento dos condutores (lance).  Instalacao.</v>
          </cell>
          <cell r="D4240" t="str">
            <v>un</v>
          </cell>
          <cell r="E4240">
            <v>53.46</v>
          </cell>
        </row>
        <row r="4241">
          <cell r="A4241" t="str">
            <v>IP003940</v>
          </cell>
          <cell r="B4241" t="str">
            <v>IP15100050/</v>
          </cell>
          <cell r="C4241" t="str">
            <v>Instalacao de rede de alta tensao (AT) aerea, com cabo triplex de cobre, exclusive fornecimento de cabo.</v>
          </cell>
          <cell r="D4241" t="str">
            <v>un</v>
          </cell>
          <cell r="E4241">
            <v>33.68</v>
          </cell>
        </row>
        <row r="4242">
          <cell r="A4242" t="str">
            <v>IP008059</v>
          </cell>
          <cell r="B4242" t="str">
            <v>IP30200515/</v>
          </cell>
          <cell r="C4242" t="str">
            <v>Luva para eletroduto de PVC rigido, de 75mm (3").  Fornecimento.</v>
          </cell>
          <cell r="D4242" t="str">
            <v>un</v>
          </cell>
          <cell r="E4242">
            <v>2.44</v>
          </cell>
        </row>
        <row r="4243">
          <cell r="A4243" t="str">
            <v>IP007486</v>
          </cell>
          <cell r="B4243" t="str">
            <v>IP30250053/</v>
          </cell>
          <cell r="C4243" t="str">
            <v>Conduite flexivel de 3/4".  Fornecimento e colocacao.</v>
          </cell>
          <cell r="D4243" t="str">
            <v>un</v>
          </cell>
          <cell r="E4243">
            <v>5.53</v>
          </cell>
        </row>
        <row r="4244">
          <cell r="A4244" t="str">
            <v>IP001725</v>
          </cell>
          <cell r="B4244" t="str">
            <v>IP30250112/</v>
          </cell>
          <cell r="C4244" t="str">
            <v>Conduite Kopex ou similar, com diametro de 63mm (2 1/2"), para acabamento.  Fornecimento e colocacao.</v>
          </cell>
          <cell r="D4244" t="str">
            <v>m</v>
          </cell>
          <cell r="E4244">
            <v>9.6199999999999992</v>
          </cell>
        </row>
        <row r="4245">
          <cell r="A4245" t="str">
            <v>IP008598</v>
          </cell>
          <cell r="B4245" t="str">
            <v>IP30300112/</v>
          </cell>
          <cell r="C4245" t="str">
            <v>Box curvo de aluminio de 38mm (1 1/2").  Fornecimento.</v>
          </cell>
          <cell r="D4245" t="str">
            <v>un</v>
          </cell>
          <cell r="E4245">
            <v>6.07</v>
          </cell>
        </row>
        <row r="4246">
          <cell r="A4246" t="str">
            <v>IP007574</v>
          </cell>
          <cell r="B4246" t="str">
            <v>IP30300115/</v>
          </cell>
          <cell r="C4246" t="str">
            <v>Box curvo de aluminio com bucha e arruela de 50mm (2").  Fornecimento.</v>
          </cell>
          <cell r="D4246" t="str">
            <v>un</v>
          </cell>
          <cell r="E4246">
            <v>14.85</v>
          </cell>
        </row>
        <row r="4247">
          <cell r="A4247" t="str">
            <v>IP008185</v>
          </cell>
          <cell r="B4247" t="str">
            <v>IP30300121/</v>
          </cell>
          <cell r="C4247" t="str">
            <v>Box curvo de aluminio com bucha e arruela de 75mm (3").  Fornecimento.</v>
          </cell>
          <cell r="D4247" t="str">
            <v>un</v>
          </cell>
          <cell r="E4247">
            <v>35.659999999999997</v>
          </cell>
        </row>
        <row r="4248">
          <cell r="A4248" t="str">
            <v>IP006273</v>
          </cell>
          <cell r="B4248" t="str">
            <v>IP35050050/</v>
          </cell>
          <cell r="C4248" t="str">
            <v>Quadro de acionamento dos circuitos de iluminacao do indicador visual de direcao de vento e pista de pouso, com variacao seletiva de tensao apenas para a pista.  Fornecimento.</v>
          </cell>
          <cell r="D4248" t="str">
            <v>un</v>
          </cell>
          <cell r="E4248">
            <v>2990</v>
          </cell>
        </row>
        <row r="4249">
          <cell r="A4249" t="str">
            <v>IP008418</v>
          </cell>
          <cell r="B4249" t="str">
            <v>IP35100050/</v>
          </cell>
          <cell r="C4249" t="str">
            <v>Chapa de ferro galvanizado no 24, de (1x2)m.  Fornecimento.</v>
          </cell>
          <cell r="D4249" t="str">
            <v>Kg</v>
          </cell>
          <cell r="E4249">
            <v>3.42</v>
          </cell>
        </row>
        <row r="4250">
          <cell r="A4250" t="str">
            <v>IP005034</v>
          </cell>
          <cell r="B4250" t="str">
            <v>IP35100500/</v>
          </cell>
          <cell r="C4250" t="str">
            <v>Gabinete em chapa de aco, bitola de 14 e 18, acabamento com pintura eletrostatica Epoxi po, Monorack ou similar, sem porta da Gral Metal ou similar, de 19"x320x570mm, codigo:0700.325.19, para montagem eletro-eletronica.  Fornecimento.</v>
          </cell>
          <cell r="D4250" t="str">
            <v>un</v>
          </cell>
          <cell r="E4250">
            <v>712.69</v>
          </cell>
        </row>
        <row r="4251">
          <cell r="A4251" t="str">
            <v>IP007639</v>
          </cell>
          <cell r="B4251" t="str">
            <v>IP35150050/</v>
          </cell>
          <cell r="C4251" t="str">
            <v>Comando em grupo CRJ-04 ou similar, 85A.  Fornecimento.</v>
          </cell>
          <cell r="D4251" t="str">
            <v>un</v>
          </cell>
          <cell r="E4251">
            <v>1984.4</v>
          </cell>
        </row>
        <row r="4252">
          <cell r="A4252" t="str">
            <v>IP008056</v>
          </cell>
          <cell r="B4252" t="str">
            <v>IP35150200/</v>
          </cell>
          <cell r="C4252" t="str">
            <v>Comando em grupo CRJ-05/220V(140A).  Fornecimento.</v>
          </cell>
          <cell r="D4252" t="str">
            <v>un</v>
          </cell>
          <cell r="E4252">
            <v>2539</v>
          </cell>
        </row>
        <row r="4253">
          <cell r="A4253" t="str">
            <v>IP007947</v>
          </cell>
          <cell r="B4253" t="str">
            <v>IP35150400/</v>
          </cell>
          <cell r="C4253" t="str">
            <v>Comando para IP, com caixa trifasico, capacidade de 45A, tipo CRJ-07, 220/127V.  Fornecimento.</v>
          </cell>
          <cell r="D4253" t="str">
            <v>un</v>
          </cell>
          <cell r="E4253">
            <v>1238</v>
          </cell>
        </row>
        <row r="4254">
          <cell r="A4254" t="str">
            <v>IP006249</v>
          </cell>
          <cell r="B4254" t="str">
            <v>IP35200100/</v>
          </cell>
          <cell r="C4254" t="str">
            <v>Balizador AS1 Wetzel ou similar, com refrator acrilico na cor vermelha, com lampada incandescente de 60W/220V, com filamento reforcado.  Fornecimento.</v>
          </cell>
          <cell r="D4254" t="str">
            <v>un</v>
          </cell>
          <cell r="E4254">
            <v>38.07</v>
          </cell>
        </row>
        <row r="4255">
          <cell r="A4255" t="str">
            <v>IP001724</v>
          </cell>
          <cell r="B4255" t="str">
            <v>IP35200200/</v>
          </cell>
          <cell r="C4255" t="str">
            <v>Colocacao de equipamentos de comando de circuito, padrao RIOLUZ; exclusive o fornecimento das ferragens de fixacao e do comando.</v>
          </cell>
          <cell r="D4255" t="str">
            <v>un</v>
          </cell>
          <cell r="E4255">
            <v>37.42</v>
          </cell>
        </row>
        <row r="4256">
          <cell r="A4256" t="str">
            <v>IP001723</v>
          </cell>
          <cell r="B4256" t="str">
            <v>IP35200203/</v>
          </cell>
          <cell r="C4256" t="str">
            <v>Colocacao de equipamentos de comando de circuito, padrao RIOLUZ, com fornecimento de ferragens de fixacao; exclusive o fornecimento do comando.</v>
          </cell>
          <cell r="D4256" t="str">
            <v>un</v>
          </cell>
          <cell r="E4256" t="e">
            <v>#N/A</v>
          </cell>
        </row>
        <row r="4257">
          <cell r="A4257" t="str">
            <v>IP006246</v>
          </cell>
          <cell r="B4257" t="str">
            <v>IP35200250/</v>
          </cell>
          <cell r="C4257" t="str">
            <v>Conjunto para montagem de indicador visual de direcao de vento (biruta) adaptado para balizamento noturno.  Fornecimento.</v>
          </cell>
          <cell r="D4257" t="str">
            <v>un</v>
          </cell>
          <cell r="E4257">
            <v>2630</v>
          </cell>
        </row>
        <row r="4258">
          <cell r="A4258" t="str">
            <v>IP006274</v>
          </cell>
          <cell r="B4258" t="str">
            <v>IP35200500/</v>
          </cell>
          <cell r="C4258" t="str">
            <v>Fonte de emergencia (No BreaK), com potencia de 2Kva, 220V/220V, autonomia a plena carga de 30min.  Fornecimento.</v>
          </cell>
          <cell r="D4258" t="str">
            <v>un</v>
          </cell>
          <cell r="E4258">
            <v>1210</v>
          </cell>
        </row>
        <row r="4259">
          <cell r="A4259" t="str">
            <v>IP008087</v>
          </cell>
          <cell r="B4259" t="str">
            <v>IP40050100/</v>
          </cell>
          <cell r="C4259" t="str">
            <v>Chave blindada, bipolar, 60A.  Fornecimento.</v>
          </cell>
          <cell r="D4259" t="str">
            <v>un</v>
          </cell>
          <cell r="E4259">
            <v>120.33</v>
          </cell>
        </row>
        <row r="4260">
          <cell r="A4260" t="str">
            <v>IP008878</v>
          </cell>
          <cell r="B4260" t="str">
            <v>IP40050300/</v>
          </cell>
          <cell r="C4260" t="str">
            <v>Chave corta circuito, de 100A, 15Kv, com fusivel de cartucho tipo S-1, exclusive elos fusiveis.  Fornecimento.</v>
          </cell>
          <cell r="D4260" t="str">
            <v>un</v>
          </cell>
          <cell r="E4260">
            <v>93.35</v>
          </cell>
        </row>
        <row r="4261">
          <cell r="A4261" t="str">
            <v>IP007642</v>
          </cell>
          <cell r="B4261" t="str">
            <v>IP40100200/</v>
          </cell>
          <cell r="C4261" t="str">
            <v>Elo-fusivel, tipo H, de 100A.  Fornecimento.</v>
          </cell>
          <cell r="D4261" t="str">
            <v>un</v>
          </cell>
          <cell r="E4261">
            <v>1.7</v>
          </cell>
        </row>
        <row r="4262">
          <cell r="A4262" t="str">
            <v>IP010660</v>
          </cell>
          <cell r="B4262" t="str">
            <v>IP40100300/</v>
          </cell>
          <cell r="C4262" t="str">
            <v>Elo-fusivel, tipo K, de 100A, 15Kv.  Fornecimento.</v>
          </cell>
          <cell r="D4262" t="str">
            <v>un</v>
          </cell>
          <cell r="E4262">
            <v>5.61</v>
          </cell>
        </row>
        <row r="4263">
          <cell r="A4263" t="str">
            <v>IP010661</v>
          </cell>
          <cell r="B4263" t="str">
            <v>IP40100350/</v>
          </cell>
          <cell r="C4263" t="str">
            <v>Elo-fusivel, tipo K, de 200A, 15Kv.  Fornecimento.</v>
          </cell>
          <cell r="D4263" t="str">
            <v>un</v>
          </cell>
          <cell r="E4263">
            <v>9.77</v>
          </cell>
        </row>
        <row r="4264">
          <cell r="A4264" t="str">
            <v>IP010659</v>
          </cell>
          <cell r="B4264" t="str">
            <v>IP40100500/</v>
          </cell>
          <cell r="C4264" t="str">
            <v>Fusivel NH, tamanho 01, corrente nominal de 36A, Siemens ou similar.  Fornecimento.</v>
          </cell>
          <cell r="D4264" t="str">
            <v>un</v>
          </cell>
          <cell r="E4264">
            <v>7.44</v>
          </cell>
        </row>
        <row r="4265">
          <cell r="A4265" t="str">
            <v>IP010657</v>
          </cell>
          <cell r="B4265" t="str">
            <v>IP40100521/</v>
          </cell>
          <cell r="C4265" t="str">
            <v>Fusivel NH, tamanho 00, corrente nominal de 125A, Siemens ou similar.  Fornecimento.</v>
          </cell>
          <cell r="D4265" t="str">
            <v>un</v>
          </cell>
          <cell r="E4265">
            <v>11.79</v>
          </cell>
        </row>
        <row r="4266">
          <cell r="A4266" t="str">
            <v>IP010658</v>
          </cell>
          <cell r="B4266" t="str">
            <v>IP40100532/</v>
          </cell>
          <cell r="C4266" t="str">
            <v>Fusivel NH, tamanho 00, corrente nominal de 160A, Siemens ou similar.  Fornecimento.</v>
          </cell>
          <cell r="D4266" t="str">
            <v>un</v>
          </cell>
          <cell r="E4266">
            <v>11.79</v>
          </cell>
        </row>
        <row r="4267">
          <cell r="A4267" t="str">
            <v>IP006222</v>
          </cell>
          <cell r="B4267" t="str">
            <v>IP40150106/</v>
          </cell>
          <cell r="C4267" t="str">
            <v>Disjuntor termomagnetico, bipolar de 20A.  Fornecimento.</v>
          </cell>
          <cell r="D4267" t="str">
            <v>un</v>
          </cell>
          <cell r="E4267">
            <v>16.87</v>
          </cell>
        </row>
        <row r="4268">
          <cell r="A4268" t="str">
            <v>IP006220</v>
          </cell>
          <cell r="B4268" t="str">
            <v>IP40150212/</v>
          </cell>
          <cell r="C4268" t="str">
            <v>Disjuntor termomagnetico, tripolar de 40A.  Fornecimento.</v>
          </cell>
          <cell r="D4268" t="str">
            <v>un</v>
          </cell>
          <cell r="E4268">
            <v>25.97</v>
          </cell>
        </row>
        <row r="4269">
          <cell r="A4269" t="str">
            <v>IP008066</v>
          </cell>
          <cell r="B4269" t="str">
            <v>IP40150250/</v>
          </cell>
          <cell r="C4269" t="str">
            <v>Disjuntor, tripolar de 100A.  Fornecimento.</v>
          </cell>
          <cell r="D4269" t="str">
            <v>un</v>
          </cell>
          <cell r="E4269">
            <v>33.51</v>
          </cell>
        </row>
        <row r="4270">
          <cell r="A4270" t="str">
            <v>IP007933</v>
          </cell>
          <cell r="B4270" t="str">
            <v>IP45050050/</v>
          </cell>
          <cell r="C4270" t="str">
            <v>Base externa para rele fotoeletrico.  Fornecimento.</v>
          </cell>
          <cell r="D4270" t="str">
            <v>un</v>
          </cell>
          <cell r="E4270">
            <v>5.42</v>
          </cell>
        </row>
        <row r="4271">
          <cell r="A4271" t="str">
            <v>IP007932</v>
          </cell>
          <cell r="B4271" t="str">
            <v>IP45050200/</v>
          </cell>
          <cell r="C4271" t="str">
            <v>Rele fotoeletrico, tipo NF, tensao de 125V.  Fornecimento.</v>
          </cell>
          <cell r="D4271" t="str">
            <v>un</v>
          </cell>
          <cell r="E4271">
            <v>12.29</v>
          </cell>
        </row>
        <row r="4272">
          <cell r="A4272" t="str">
            <v>IP010164</v>
          </cell>
          <cell r="B4272" t="str">
            <v>IP45050250/</v>
          </cell>
          <cell r="C4272" t="str">
            <v>Rele fotoeletrico, tipo NA, tensao de 127V, 1200VA.  Fornecimento.</v>
          </cell>
          <cell r="D4272" t="str">
            <v>un</v>
          </cell>
          <cell r="E4272">
            <v>12.45</v>
          </cell>
        </row>
        <row r="4273">
          <cell r="A4273" t="str">
            <v>IP010242</v>
          </cell>
          <cell r="B4273" t="str">
            <v>IP45050300/</v>
          </cell>
          <cell r="C4273" t="str">
            <v>Rele temporizado, coel, tipo RTQD.  Fornecimento.</v>
          </cell>
          <cell r="D4273" t="str">
            <v>un</v>
          </cell>
          <cell r="E4273">
            <v>316.35000000000002</v>
          </cell>
        </row>
        <row r="4274">
          <cell r="A4274" t="str">
            <v>IP008884</v>
          </cell>
          <cell r="B4274" t="str">
            <v>IP45050350/</v>
          </cell>
          <cell r="C4274" t="str">
            <v>Rele temporizado, tipo FLT 01/NF.  Fornecimento.</v>
          </cell>
          <cell r="D4274" t="str">
            <v>un</v>
          </cell>
          <cell r="E4274">
            <v>33.299999999999997</v>
          </cell>
        </row>
        <row r="4275">
          <cell r="A4275" t="str">
            <v>IP001720</v>
          </cell>
          <cell r="B4275" t="str">
            <v>IP45100050/</v>
          </cell>
          <cell r="C4275" t="str">
            <v>Colocacao de rele fotoeletrico individual, com base em poste (aco ou concreto) de acordo com o padrao da RIOLUZ; exclusive fornecimento do rele e base.</v>
          </cell>
          <cell r="D4275" t="str">
            <v>un</v>
          </cell>
          <cell r="E4275">
            <v>8.25</v>
          </cell>
        </row>
        <row r="4276">
          <cell r="A4276" t="str">
            <v>IP001721</v>
          </cell>
          <cell r="B4276" t="str">
            <v>IP45100100/</v>
          </cell>
          <cell r="C4276" t="str">
            <v>Colocacao de rele fotoeletrico individual, com base, em ponta de braco ou poste curvo (aco ou concreto) de acordo com o padrao da RIOLUZ, com fornecimento das ferragens de fixacao; exclusive fornecimento do rele e base.</v>
          </cell>
          <cell r="D4276" t="str">
            <v>un</v>
          </cell>
          <cell r="E4276">
            <v>23.67</v>
          </cell>
        </row>
        <row r="4277">
          <cell r="A4277" t="str">
            <v>IP001722</v>
          </cell>
          <cell r="B4277" t="str">
            <v>IP45100150/</v>
          </cell>
          <cell r="C4277" t="str">
            <v>Rele fotoeletrico individual, com base em poste (aco ou concreto) de acordo com o padrao da RIOLUZ, exclusive fornecimento das ferragens de fixacao e do rele fotoeletrico e base.  Colocacao.</v>
          </cell>
          <cell r="D4277" t="str">
            <v>un</v>
          </cell>
          <cell r="E4277">
            <v>8.02</v>
          </cell>
        </row>
        <row r="4278">
          <cell r="A4278" t="str">
            <v>IP008076</v>
          </cell>
          <cell r="B4278" t="str">
            <v>IP50050050/</v>
          </cell>
          <cell r="C4278" t="str">
            <v>Luminaria LRJ-10 para lampada a vapor de sodio de 70W ovoide, encaixe para tubo com diametro de 25,5mm, corpo refletor estampado em chapa de aluminio (99,5%), receptaculo E-27, conforme desenho A4-1676-PD ou A4-1409-PD e especificacao EM-RIOLUZ no 28.  Fo</v>
          </cell>
          <cell r="D4278" t="str">
            <v>un</v>
          </cell>
          <cell r="E4278">
            <v>39.5</v>
          </cell>
        </row>
        <row r="4279">
          <cell r="A4279" t="str">
            <v>IP008781</v>
          </cell>
          <cell r="B4279" t="str">
            <v>IP50050053/</v>
          </cell>
          <cell r="C4279" t="str">
            <v>Luminaria LRJ-25 para lampada a vapor de sodio ou multivapor metalico de 70W ovoide, com equipamento auxiliar integrado 220/250V (EM-RIOLUZ-30), encaixe em tubo com diametro de 48mm, corpo em liga de aluminio fundido, SAE-323, 325 ou 383, refrator em vidr</v>
          </cell>
          <cell r="D4279" t="str">
            <v>un</v>
          </cell>
          <cell r="E4279">
            <v>193.28</v>
          </cell>
        </row>
        <row r="4280">
          <cell r="A4280" t="str">
            <v>IP016020</v>
          </cell>
          <cell r="B4280" t="str">
            <v>IP50050059/</v>
          </cell>
          <cell r="C4280" t="str">
            <v>Luminaria LRJ-25 para lampada a vapor de sodio ou multivapo metalico de 70W ovoide, com equipamento auxiliar integrado 220/250V (EM-RIOLUZ-30), encaixe em tubo com diametro de 48mm, corpo em liga de aluminio fundido, SAE-323, 305 ou 383, refrator em vidro</v>
          </cell>
          <cell r="D4280" t="str">
            <v>un</v>
          </cell>
          <cell r="E4280">
            <v>350.46</v>
          </cell>
        </row>
        <row r="4281">
          <cell r="A4281" t="str">
            <v>IP017843</v>
          </cell>
          <cell r="B4281" t="str">
            <v>IP50050062/</v>
          </cell>
          <cell r="C4281" t="str">
            <v>Luminaria LRJ-35 para lampada vapor de sodio ou multivapor metalico de 70W,  com equipamento auxiliar integrado 220V (EM-RIOLUZ no 30), encaixe em tubo com diametro de 48mm, corpo em aluminio injetado a alta pressao, difusor em policarbonato injetado, ref</v>
          </cell>
          <cell r="D4281" t="str">
            <v>un</v>
          </cell>
          <cell r="E4281">
            <v>138</v>
          </cell>
        </row>
        <row r="4282">
          <cell r="A4282" t="str">
            <v>IP017842</v>
          </cell>
          <cell r="B4282" t="str">
            <v>IP50050100/</v>
          </cell>
          <cell r="C4282" t="str">
            <v>Luminaria LRJ-35 para lampada vapor de sodio ou multivapor metalico de 100W,  com equipamento auxiliar integrado 220V (EM-RIOLUZ no 30), encaixe em tubo com diametro de 48mm, corpo em aluminio injetado a alta pressao, difusor em policarbonato injetado, re</v>
          </cell>
          <cell r="D4282" t="str">
            <v>un</v>
          </cell>
          <cell r="E4282">
            <v>139</v>
          </cell>
        </row>
        <row r="4283">
          <cell r="A4283" t="str">
            <v>IP016000</v>
          </cell>
          <cell r="B4283" t="str">
            <v>IP50050150/</v>
          </cell>
          <cell r="C4283" t="str">
            <v>Luminaria LRJ-16 para lampada a vapor de sodio de 100 ou 150W ovoide, encaixe em tubo com diametro de 48mm, corpo refletor estampado em chapa de aluminio (99,5% de Al), pescoco em liga de aluminio fundido com baixo teor de cobre e ferro SAE 305 ou 323 (AS</v>
          </cell>
          <cell r="D4283" t="str">
            <v>un</v>
          </cell>
          <cell r="E4283">
            <v>96.21</v>
          </cell>
        </row>
        <row r="4284">
          <cell r="A4284" t="str">
            <v>IP016001</v>
          </cell>
          <cell r="B4284" t="str">
            <v>IP50050153/</v>
          </cell>
          <cell r="C4284" t="str">
            <v>Luminaria LRJ-16 para lampada a vapor de sodio de 70W ou multivapor metalico de 70 ou 100W, encaixe em tubo com diametro de 48mm, corpo refletor estampado em chapa de aluminio (99,5% de Al), pescoco em liga de aluminio fundido com baixo teor de cobre e fe</v>
          </cell>
          <cell r="D4284" t="str">
            <v>un</v>
          </cell>
          <cell r="E4284">
            <v>87.19</v>
          </cell>
        </row>
        <row r="4285">
          <cell r="A4285" t="str">
            <v>IP008225</v>
          </cell>
          <cell r="B4285" t="str">
            <v>IP50050156/</v>
          </cell>
          <cell r="C4285" t="str">
            <v xml:space="preserve">Luminaria LRJ-17 para lampada a vapor de sodio de 150 ou 250W ovoide, encaixe em tubo com diametro de 60,3mm com adaptador embutido para encaixe em tudo com diametro de 48mm, corpo refletor estampado em chapa de aluminio (99,5% de Al), pescoco em liga de </v>
          </cell>
          <cell r="D4285" t="str">
            <v>un</v>
          </cell>
          <cell r="E4285">
            <v>117.71</v>
          </cell>
        </row>
        <row r="4286">
          <cell r="A4286" t="str">
            <v>IP016021</v>
          </cell>
          <cell r="B4286" t="str">
            <v>IP50050159/</v>
          </cell>
          <cell r="C4286" t="str">
            <v>Luminaria LRJ-25 para lampada a vapor de sodio ou multivapo metalico de 150W ovoide, com equipamento auxiliar integrado 220/250V (EM-RIOLUZ-30), encaixe em tubo com diametro de 48mm, corpo em liga de aluminio fundido, SAE-323, 305 ou 383, refrator em vidr</v>
          </cell>
          <cell r="D4286" t="str">
            <v>un</v>
          </cell>
          <cell r="E4286">
            <v>371.91</v>
          </cell>
        </row>
        <row r="4287">
          <cell r="A4287" t="str">
            <v>IP008782</v>
          </cell>
          <cell r="B4287" t="str">
            <v>IP50050162/</v>
          </cell>
          <cell r="C4287" t="str">
            <v>Luminaria LRJ-25 para lampada a vapor de sodio ou multivapor metalico de 150W ovoide, com equipamento auxiliar integrado 220/250V (EM-RIOLUZ-30), encaixe em tubo com diametro de 48mm, corpo em liga de aluminio fundido, SAE-323, 325 ou 383, refrator em vid</v>
          </cell>
          <cell r="D4287" t="str">
            <v>un</v>
          </cell>
          <cell r="E4287">
            <v>203</v>
          </cell>
        </row>
        <row r="4288">
          <cell r="A4288" t="str">
            <v>IP013199</v>
          </cell>
          <cell r="B4288" t="str">
            <v>IP50050165/</v>
          </cell>
          <cell r="C4288" t="str">
            <v>Luminaria, padrao LRJ-24/4 ou similar, para 1 lampada de multivapor metalico (MVM) de 150W, com equipamento auxiliar integrado.  Fornecimento.</v>
          </cell>
          <cell r="D4288" t="str">
            <v>un</v>
          </cell>
          <cell r="E4288">
            <v>308.14999999999998</v>
          </cell>
        </row>
        <row r="4289">
          <cell r="A4289" t="str">
            <v>IP010177</v>
          </cell>
          <cell r="B4289" t="str">
            <v>IP50050200/</v>
          </cell>
          <cell r="C4289" t="str">
            <v>Luminaria LRJ-24 para lampada multivapor metalico de 200W ovoide, com equipamento auxiliar integrado 220/250W (EM-RIOLUZ-30) compativel a lampada HIE 200W/U/OS da Venture Lighting ou similar, encaixe em tubo com diametro de 60,3mm, corpo em liga de alumin</v>
          </cell>
          <cell r="D4289" t="str">
            <v>un</v>
          </cell>
          <cell r="E4289">
            <v>193</v>
          </cell>
        </row>
        <row r="4290">
          <cell r="A4290" t="str">
            <v>IP013198</v>
          </cell>
          <cell r="B4290" t="str">
            <v>IP50050250/</v>
          </cell>
          <cell r="C4290" t="str">
            <v xml:space="preserve">Luminaria LRJ-24 para lampada a vapor de sodio ou multivapor metalico de 250W tubular, com equipamento auxiliar integrado 220/250V (EM-RIOLUZ-30), encaixe em tubo com diametro de 60,3mm, corpo em liga de aluminio fundido, SAE-323, 305 ou 383, refrator em </v>
          </cell>
          <cell r="D4290" t="str">
            <v>un</v>
          </cell>
          <cell r="E4290">
            <v>375.98</v>
          </cell>
        </row>
        <row r="4291">
          <cell r="A4291" t="str">
            <v>IP017791</v>
          </cell>
          <cell r="B4291" t="str">
            <v>IP50050253/</v>
          </cell>
          <cell r="C4291" t="str">
            <v>Luminaria LRJ-33 para lampada vapor de sodio ou multivapor metalico de 250W, IP-66, vidro curvo, corpo em aluminio injetado, para encaixe em tubo com diametro de 60,3mm, com equipamento auxiliar integrado (EM-RIOLUZ no 30), refletor em chapa de aluminio 9</v>
          </cell>
          <cell r="D4291" t="str">
            <v>un</v>
          </cell>
          <cell r="E4291">
            <v>515</v>
          </cell>
        </row>
        <row r="4292">
          <cell r="A4292" t="str">
            <v>IP008219</v>
          </cell>
          <cell r="B4292" t="str">
            <v>IP50050256/</v>
          </cell>
          <cell r="C4292" t="str">
            <v>Luminaria LRJ-08 para lampada 250 ou 400W ovoide, carcaca em liga de aluminio fundido, tipo ASTM-SG-70A ou SAE-323, refrator em vidro borosilicato prismatico, refletor em chapa de aluminio de alta pureza, para instalacao em cordoalha, conforme desenho A4-</v>
          </cell>
          <cell r="D4292" t="str">
            <v>un</v>
          </cell>
          <cell r="E4292">
            <v>283.61</v>
          </cell>
        </row>
        <row r="4293">
          <cell r="A4293" t="str">
            <v>IP013197</v>
          </cell>
          <cell r="B4293" t="str">
            <v>IP50050300/</v>
          </cell>
          <cell r="C4293" t="str">
            <v xml:space="preserve">Luminaria LRJ-23 para lampada a vapor de sodio ou multivapor metalico de 400W tubular, com equipamento auxiliar integrado 220/250V (EM-RIOLUZ-30), encaixe em tubo com diametro de 60,3mm, corpo em liga de aluminio fundido, SAE-323, 325 ou 383, refrator em </v>
          </cell>
          <cell r="D4293" t="str">
            <v>un</v>
          </cell>
          <cell r="E4293">
            <v>427.7</v>
          </cell>
        </row>
        <row r="4294">
          <cell r="A4294" t="str">
            <v>IP017596</v>
          </cell>
          <cell r="B4294" t="str">
            <v>IP50050303/</v>
          </cell>
          <cell r="C4294" t="str">
            <v>Luminaria LRJ-32 para lampada vapor de sodio ou multivapor metalico de 400W, IP-66, vidro curvo, corpo em aluminio injetado, para encaixe em tubo com diametro de 60,3mm, com equipamento auxiliar integrado (EM-RIOLUZ no 30), refletor em chapa de aluminio 9</v>
          </cell>
          <cell r="D4294" t="str">
            <v>un</v>
          </cell>
          <cell r="E4294">
            <v>850</v>
          </cell>
        </row>
        <row r="4295">
          <cell r="A4295" t="str">
            <v>IP013195</v>
          </cell>
          <cell r="B4295" t="str">
            <v>IP50100050/</v>
          </cell>
          <cell r="C4295" t="str">
            <v>Luminaria decorativa LDRJ-14 para lampada fluorescente compacta de 9W, com equipamento auxiliar eletromagnetico integrado, para instalacao em parede, corpo e grade de protecao em liga de aluminio fundido tipo ASTM-SG-7A ou SAE-23 pintados com tinta esmalt</v>
          </cell>
          <cell r="D4295" t="str">
            <v>un</v>
          </cell>
          <cell r="E4295">
            <v>69.58</v>
          </cell>
        </row>
        <row r="4296">
          <cell r="A4296" t="str">
            <v>IP013194</v>
          </cell>
          <cell r="B4296" t="str">
            <v>IP50100100/</v>
          </cell>
          <cell r="C4296" t="str">
            <v>Luminaria decorativa LDRJ-14 para lampada fluorescente compacta de 18W, com equipamento auxiliar eletromagnetico integrado, para instalacao em parede, corpo e grade de protecao em liga de aluminio fundido tipo ASTM-SG-7A ou SAE-23 pintados com tinta esmal</v>
          </cell>
          <cell r="D4296" t="str">
            <v>un</v>
          </cell>
          <cell r="E4296">
            <v>78.430000000000007</v>
          </cell>
        </row>
        <row r="4297">
          <cell r="A4297" t="str">
            <v>IP010165</v>
          </cell>
          <cell r="B4297" t="str">
            <v>IP50100150/</v>
          </cell>
          <cell r="C4297" t="str">
            <v>Luminaria decorativa LDRJ-15, para lampada fluorescente compacta de 26W, para instalacao em parede, corpo e grade de protecao em liga de aluminio fundido tipo ASTM-SG-7A ou SAE-23 pintados com tinta esmalte na cor cinza martelado, grade rosqueada ao corpo</v>
          </cell>
          <cell r="D4297" t="str">
            <v>un</v>
          </cell>
          <cell r="E4297">
            <v>170.49</v>
          </cell>
        </row>
        <row r="4298">
          <cell r="A4298" t="str">
            <v>IP010169</v>
          </cell>
          <cell r="B4298" t="str">
            <v>IP50100153/</v>
          </cell>
          <cell r="C4298" t="str">
            <v xml:space="preserve">Luminaria decorativa LDRJ-15, para lampada fluorescente compacta de 26W, para instalacao no teto, corpo e grade de protecao em liga de aluminio fundido tipo ASTM-SG-7A ou SAE-23 pintados com tinta esmalte na cor cinza martelado, grade rosqueada ao corpo, </v>
          </cell>
          <cell r="D4298" t="str">
            <v>un</v>
          </cell>
          <cell r="E4298">
            <v>219.05</v>
          </cell>
        </row>
        <row r="4299">
          <cell r="A4299" t="str">
            <v>IP008691</v>
          </cell>
          <cell r="B4299" t="str">
            <v>IP50100200/</v>
          </cell>
          <cell r="C4299" t="str">
            <v>Luminaria decorativa LDRJ-06 para lampada a vapor de sodio ou multivapor metalico de 70W, com equipamento auxiliar integrado 220/250V (EM-RIOLUZ-30), encaixe em base de secao retangular (A4-1819-PD EM RIO LUZ no 40), corpo em chapa zincada com pintura ext</v>
          </cell>
          <cell r="D4299" t="str">
            <v>un</v>
          </cell>
          <cell r="E4299">
            <v>314.83999999999997</v>
          </cell>
        </row>
        <row r="4300">
          <cell r="A4300" t="str">
            <v>IP017603</v>
          </cell>
          <cell r="B4300" t="str">
            <v>IP50100203/</v>
          </cell>
          <cell r="C4300" t="str">
            <v>Luminaria decorativa LDRJ-07 para lampada a vapor de sodio ou multivapor metalico de 70W, com equipamento auxiliar integrado, base em aluminio fundido, com alojamento e suporte para equipamento auxiliar (reator, capacitor, ingnitor), com encaixe para tubo</v>
          </cell>
          <cell r="D4300" t="str">
            <v>un</v>
          </cell>
          <cell r="E4300">
            <v>105.43</v>
          </cell>
        </row>
        <row r="4301">
          <cell r="A4301" t="str">
            <v>IP017604</v>
          </cell>
          <cell r="B4301" t="str">
            <v>IP50100206/</v>
          </cell>
          <cell r="C4301" t="str">
            <v>Luminaria decorativa LDRJ-09 para lampada a vapor de sodio ou multivapor metalico de 70W, com equipamento auxiliar integrado, base em aluminio fundido, com alojamento e suporte para equipamento auxiliar (reator, capacitor, ingnitor), com encaixe para tubo</v>
          </cell>
          <cell r="D4301" t="str">
            <v>un</v>
          </cell>
          <cell r="E4301">
            <v>105.43</v>
          </cell>
        </row>
        <row r="4302">
          <cell r="A4302" t="str">
            <v>IP008692</v>
          </cell>
          <cell r="B4302" t="str">
            <v>IP50100209/</v>
          </cell>
          <cell r="C4302" t="str">
            <v>Luminaria decorativa LDRJ-06 para lampada a vapor de sodio ou multivapor metalico de 150W, com equipamento auxiliar integrado 220/250V (EM-RIOLUZ-30), encaixe em base de secao retangular (A4-1819-PD EM RIO LUZ no 40), corpo em chapa zincada com pintura ex</v>
          </cell>
          <cell r="D4302" t="str">
            <v>un</v>
          </cell>
          <cell r="E4302">
            <v>328.26</v>
          </cell>
        </row>
        <row r="4303">
          <cell r="A4303" t="str">
            <v>IP008491</v>
          </cell>
          <cell r="B4303" t="str">
            <v>IP60150150/</v>
          </cell>
          <cell r="C4303" t="str">
            <v xml:space="preserve">Obra padrao de reformulacao de iluminacao publica com substituicao de 1 luminaria e braco padrao RIOLUZ por 1 luminaria LRJ-17 com lampada de vapor de sodio de 150W e braco, com fornecimento do material, exceto a luminaria, reator, base para rele e porca </v>
          </cell>
          <cell r="D4303" t="str">
            <v>cj</v>
          </cell>
          <cell r="E4303">
            <v>160.04</v>
          </cell>
        </row>
        <row r="4304">
          <cell r="A4304" t="str">
            <v>IP008508</v>
          </cell>
          <cell r="B4304" t="str">
            <v>IP60150156/</v>
          </cell>
          <cell r="C4304" t="str">
            <v>Obra padrao de reformulacao de iluminacao publica com substituicao de 1 luminaria padrao RIOLUZ por 1 luminaria LRJ-17 com 1 lampada de vapor de sodio de 150W, com fornecimento do material, exceto a luminaria, reator e base para rele.</v>
          </cell>
          <cell r="D4304" t="str">
            <v>cj</v>
          </cell>
          <cell r="E4304">
            <v>62.07</v>
          </cell>
        </row>
        <row r="4305">
          <cell r="A4305" t="str">
            <v>IP008507</v>
          </cell>
          <cell r="B4305" t="str">
            <v>IP60150162/</v>
          </cell>
          <cell r="C4305" t="str">
            <v>Obra padrao de reformulacao de iluminacao publica com substituicao de 1 luminaria padrao RIOLUZ por 1 luminaria LRJ-25/2 com 1 lampada de vapor de sodio de 150W, com fornecimento do material, exceto a luminaria.</v>
          </cell>
          <cell r="D4305" t="str">
            <v>cj</v>
          </cell>
          <cell r="E4305">
            <v>62.07</v>
          </cell>
        </row>
        <row r="4306">
          <cell r="A4306" t="str">
            <v>IP008509</v>
          </cell>
          <cell r="B4306" t="str">
            <v>IP60150168/</v>
          </cell>
          <cell r="C4306" t="str">
            <v>Obra padrao de reformulacao de iluminacao publica com substituicao de 1 luminaria e braco padrao RIOLUZ por 1 luminaria LRJ-25/2 com lampada de vapor de sodio de 150W e braco, com fornecimento do material, exceto a luminaria.</v>
          </cell>
          <cell r="D4306" t="str">
            <v>cj</v>
          </cell>
          <cell r="E4306">
            <v>160.04</v>
          </cell>
        </row>
        <row r="4307">
          <cell r="A4307" t="str">
            <v>IP008510</v>
          </cell>
          <cell r="B4307" t="str">
            <v>IP60150250/</v>
          </cell>
          <cell r="C4307" t="str">
            <v>Obra padrao de reformulacao de iluminacao publica com substituicao de 1 luminaria padrao RIOLUZ por 1 luminaria LRJ-24 com 1 lampada de vapor de sodio de 250W, com fornecimento do material, exceto a luminaria.</v>
          </cell>
          <cell r="D4307" t="str">
            <v>cj</v>
          </cell>
          <cell r="E4307">
            <v>67.849999999999994</v>
          </cell>
        </row>
        <row r="4308">
          <cell r="A4308" t="str">
            <v>IP008511</v>
          </cell>
          <cell r="B4308" t="str">
            <v>IP60150256/</v>
          </cell>
          <cell r="C4308" t="str">
            <v>Obra padrao de reformulacao de iluminacao publica com substituicao de 1 luminaria e braco padrao RIOLUZ por 1 luminaria LRJ-24 com lampada de vapor de sodio de 250W, com fornecimento do material, exceto a luminaria e braco.</v>
          </cell>
          <cell r="D4308" t="str">
            <v>cj</v>
          </cell>
          <cell r="E4308">
            <v>107.24</v>
          </cell>
        </row>
        <row r="4309">
          <cell r="A4309" t="str">
            <v>IP008513</v>
          </cell>
          <cell r="B4309" t="str">
            <v>IP60150400/</v>
          </cell>
          <cell r="C4309" t="str">
            <v>Obra padrao de reformulacao de iluminacao publica com substituicao de 4 luminarias padrao RIOLUZ por 4 luminarias LRJ-23/1 com 4 lampadas de vapor de sodio de 400W, com fornecimento do material, exceto a luminarias.</v>
          </cell>
          <cell r="D4309" t="str">
            <v>cj</v>
          </cell>
          <cell r="E4309">
            <v>449.09</v>
          </cell>
        </row>
        <row r="4310">
          <cell r="A4310" t="str">
            <v>IP008515</v>
          </cell>
          <cell r="B4310" t="str">
            <v>IP60150406/</v>
          </cell>
          <cell r="C4310" t="str">
            <v>Obra padrao de reformulacao de iluminacao publica com substituicao de 4 luminarias padrao RIOLUZ por 4 luminarias LRJ-23/1 com 4 lampadas de multivapor metalico (MVM) de 400W, com fornecimento do material, exceto a luminarias.</v>
          </cell>
          <cell r="D4310" t="str">
            <v>cj</v>
          </cell>
          <cell r="E4310">
            <v>596.33000000000004</v>
          </cell>
        </row>
        <row r="4311">
          <cell r="A4311" t="str">
            <v>IP008514</v>
          </cell>
          <cell r="B4311" t="str">
            <v>IP60150412/</v>
          </cell>
          <cell r="C4311" t="str">
            <v>Obra padrao de reformulacao de iluminacao publica com substituicao de 4 luminarias e 6 lampadas por 6 luminarias LRJ-23/1 com 6 lampadas de vapor de sodio de 400W, com fornecimento do material, exceto a luminarias.</v>
          </cell>
          <cell r="D4311" t="str">
            <v>cj</v>
          </cell>
          <cell r="E4311">
            <v>791.32</v>
          </cell>
        </row>
        <row r="4312">
          <cell r="A4312" t="str">
            <v>IP001607</v>
          </cell>
          <cell r="B4312" t="str">
            <v>IP60200050/</v>
          </cell>
          <cell r="C4312" t="str">
            <v>Retirada de braco, padrao RIOLUZ, para fixacao de luminarias.</v>
          </cell>
          <cell r="D4312" t="str">
            <v>un</v>
          </cell>
          <cell r="E4312">
            <v>5.35</v>
          </cell>
        </row>
        <row r="4313">
          <cell r="A4313" t="str">
            <v>IP001597</v>
          </cell>
          <cell r="B4313" t="str">
            <v>IP60200100/</v>
          </cell>
          <cell r="C4313" t="str">
            <v>Retirada de conjunto de aterramento.</v>
          </cell>
          <cell r="D4313" t="str">
            <v>un</v>
          </cell>
          <cell r="E4313">
            <v>2.68</v>
          </cell>
        </row>
        <row r="4314">
          <cell r="A4314" t="str">
            <v>IP001595</v>
          </cell>
          <cell r="B4314" t="str">
            <v>IP60200106/</v>
          </cell>
          <cell r="C4314" t="str">
            <v>Retirada de conjunto de ferragens em linha baixa tensao (B.T).</v>
          </cell>
          <cell r="D4314" t="str">
            <v>un</v>
          </cell>
          <cell r="E4314">
            <v>2.68</v>
          </cell>
        </row>
        <row r="4315">
          <cell r="A4315" t="str">
            <v>IP001594</v>
          </cell>
          <cell r="B4315" t="str">
            <v>IP60200112/</v>
          </cell>
          <cell r="C4315" t="str">
            <v>Retirada de conjunto de ferragens em rede de alta tensao (AT).</v>
          </cell>
          <cell r="D4315" t="str">
            <v>un</v>
          </cell>
          <cell r="E4315">
            <v>10.69</v>
          </cell>
        </row>
        <row r="4316">
          <cell r="A4316" t="str">
            <v>IP001613</v>
          </cell>
          <cell r="B4316" t="str">
            <v>IP60200150/</v>
          </cell>
          <cell r="C4316" t="str">
            <v>Retirada de condutores singelos ou multiplos instalados em linha de dutos.</v>
          </cell>
          <cell r="D4316" t="str">
            <v>m</v>
          </cell>
          <cell r="E4316">
            <v>1.07</v>
          </cell>
        </row>
        <row r="4317">
          <cell r="A4317" t="str">
            <v>IP001593</v>
          </cell>
          <cell r="B4317" t="str">
            <v>IP60200200/</v>
          </cell>
          <cell r="C4317" t="str">
            <v>Retirada de conjunto de chaves fusiveis e ferragens em linha de 13,2Kv.</v>
          </cell>
          <cell r="D4317" t="str">
            <v>un</v>
          </cell>
          <cell r="E4317">
            <v>10.69</v>
          </cell>
        </row>
        <row r="4318">
          <cell r="A4318" t="str">
            <v>IP001612</v>
          </cell>
          <cell r="B4318" t="str">
            <v>IP60200250/</v>
          </cell>
          <cell r="C4318" t="str">
            <v>Retirada de equipamento do comando de circuito.</v>
          </cell>
          <cell r="D4318" t="str">
            <v>un</v>
          </cell>
          <cell r="E4318">
            <v>8.02</v>
          </cell>
        </row>
        <row r="4319">
          <cell r="A4319" t="str">
            <v>IP010166</v>
          </cell>
          <cell r="B4319" t="str">
            <v>IP60200300/</v>
          </cell>
          <cell r="C4319" t="str">
            <v>Retirada de lampada e acondicionamento em caixa de papelao, exclusive fornecimento da caixa.</v>
          </cell>
          <cell r="D4319" t="str">
            <v>un</v>
          </cell>
          <cell r="E4319">
            <v>2.68</v>
          </cell>
        </row>
        <row r="4320">
          <cell r="A4320" t="str">
            <v>IP001600</v>
          </cell>
          <cell r="B4320" t="str">
            <v>IP60200350/</v>
          </cell>
          <cell r="C4320" t="str">
            <v>Retirada de luminaria em poste com 4,50m a 9m de altura.</v>
          </cell>
          <cell r="D4320" t="str">
            <v>un</v>
          </cell>
          <cell r="E4320">
            <v>2.68</v>
          </cell>
        </row>
        <row r="4321">
          <cell r="A4321" t="str">
            <v>IP001601</v>
          </cell>
          <cell r="B4321" t="str">
            <v>IP60200356/</v>
          </cell>
          <cell r="C4321" t="str">
            <v>Retirada de luminaria em poste com 10m a 12m de altura.</v>
          </cell>
          <cell r="D4321" t="str">
            <v>un</v>
          </cell>
          <cell r="E4321">
            <v>8.02</v>
          </cell>
        </row>
        <row r="4322">
          <cell r="A4322" t="str">
            <v>IP001602</v>
          </cell>
          <cell r="B4322" t="str">
            <v>IP60200362/</v>
          </cell>
          <cell r="C4322" t="str">
            <v>Retirada de luminaria em poste com 13m a 15m de altura.</v>
          </cell>
          <cell r="D4322" t="str">
            <v>un</v>
          </cell>
          <cell r="E4322">
            <v>10.69</v>
          </cell>
        </row>
        <row r="4323">
          <cell r="A4323" t="str">
            <v>IP001603</v>
          </cell>
          <cell r="B4323" t="str">
            <v>IP60200368/</v>
          </cell>
          <cell r="C4323" t="str">
            <v>Retirada de luminaria em poste com 16m a 23m de altura.</v>
          </cell>
          <cell r="D4323" t="str">
            <v>un</v>
          </cell>
          <cell r="E4323">
            <v>16.04</v>
          </cell>
        </row>
        <row r="4324">
          <cell r="A4324" t="str">
            <v>IP001604</v>
          </cell>
          <cell r="B4324" t="str">
            <v>IP60200374/</v>
          </cell>
          <cell r="C4324" t="str">
            <v>Retirada de luminaria em poste com 30m de altura.</v>
          </cell>
          <cell r="D4324" t="str">
            <v>un</v>
          </cell>
          <cell r="E4324">
            <v>32.07</v>
          </cell>
        </row>
        <row r="4325">
          <cell r="A4325" t="str">
            <v>IP001605</v>
          </cell>
          <cell r="B4325" t="str">
            <v>IP60200400/</v>
          </cell>
          <cell r="C4325" t="str">
            <v>Retirada de luminaria, instalada em cordoalha, teto ou parede.</v>
          </cell>
          <cell r="D4325" t="str">
            <v>un</v>
          </cell>
          <cell r="E4325">
            <v>10.69</v>
          </cell>
        </row>
        <row r="4326">
          <cell r="A4326" t="str">
            <v>IP001606</v>
          </cell>
          <cell r="B4326" t="str">
            <v>IP60200450/</v>
          </cell>
          <cell r="C4326" t="str">
            <v>Retirada de projetor, instalado em teto, piso, parede ou poste.</v>
          </cell>
          <cell r="D4326" t="str">
            <v>un</v>
          </cell>
          <cell r="E4326">
            <v>5.35</v>
          </cell>
        </row>
        <row r="4327">
          <cell r="A4327" t="str">
            <v>IP001614</v>
          </cell>
          <cell r="B4327" t="str">
            <v>IP60200456/</v>
          </cell>
          <cell r="C4327" t="str">
            <v>Retirada de nucleo, para fixacao de luminarias, instalado em topo de poste, ate 15m de altura.</v>
          </cell>
          <cell r="D4327" t="str">
            <v>un</v>
          </cell>
          <cell r="E4327">
            <v>16.04</v>
          </cell>
        </row>
        <row r="4328">
          <cell r="A4328" t="str">
            <v>IP001615</v>
          </cell>
          <cell r="B4328" t="str">
            <v>IP60200462/</v>
          </cell>
          <cell r="C4328" t="str">
            <v>Retirada de nucleo, para fixacao de luminarias, instalado em topo de poste, de 16m ate 20m de altura.</v>
          </cell>
          <cell r="D4328" t="str">
            <v>un</v>
          </cell>
          <cell r="E4328">
            <v>21.38</v>
          </cell>
        </row>
        <row r="4329">
          <cell r="A4329" t="str">
            <v>IP001616</v>
          </cell>
          <cell r="B4329" t="str">
            <v>IP60200468/</v>
          </cell>
          <cell r="C4329" t="str">
            <v>Retirada de nucleo, para fixacao de luminarias, instalado em topo de poste, de 21m ate 45m de altura.</v>
          </cell>
          <cell r="D4329" t="str">
            <v>un</v>
          </cell>
          <cell r="E4329">
            <v>32.07</v>
          </cell>
        </row>
        <row r="4330">
          <cell r="A4330" t="str">
            <v>IP001589</v>
          </cell>
          <cell r="B4330" t="str">
            <v>IP60200500/</v>
          </cell>
          <cell r="C4330" t="str">
            <v>Retirada de poste de concreto ou aco de 4,50m a 9m.</v>
          </cell>
          <cell r="D4330" t="str">
            <v>un</v>
          </cell>
          <cell r="E4330">
            <v>42.77</v>
          </cell>
        </row>
        <row r="4331">
          <cell r="A4331" t="str">
            <v>IP001590</v>
          </cell>
          <cell r="B4331" t="str">
            <v>IP60200506/</v>
          </cell>
          <cell r="C4331" t="str">
            <v>Retirada de poste de concreto ou aco de 10m a 12m.</v>
          </cell>
          <cell r="D4331" t="str">
            <v>un</v>
          </cell>
          <cell r="E4331">
            <v>53.46</v>
          </cell>
        </row>
        <row r="4332">
          <cell r="A4332" t="str">
            <v>IP001591</v>
          </cell>
          <cell r="B4332" t="str">
            <v>IP60200512/</v>
          </cell>
          <cell r="C4332" t="str">
            <v>Retirada de poste de concreto ou aco de 13m a 15m.</v>
          </cell>
          <cell r="D4332" t="str">
            <v>un</v>
          </cell>
          <cell r="E4332">
            <v>106.91</v>
          </cell>
        </row>
        <row r="4333">
          <cell r="A4333" t="str">
            <v>IP001592</v>
          </cell>
          <cell r="B4333" t="str">
            <v>IP60200518/</v>
          </cell>
          <cell r="C4333" t="str">
            <v>Retirada de poste de concreto ou aco de 16m a 23m.</v>
          </cell>
          <cell r="D4333" t="str">
            <v>un</v>
          </cell>
          <cell r="E4333">
            <v>133.63999999999999</v>
          </cell>
        </row>
        <row r="4334">
          <cell r="A4334" t="str">
            <v>IP002300</v>
          </cell>
          <cell r="B4334" t="str">
            <v>IP60200550/</v>
          </cell>
          <cell r="C4334" t="str">
            <v>Retirada de poste de madeira.</v>
          </cell>
          <cell r="D4334" t="str">
            <v>h</v>
          </cell>
          <cell r="E4334">
            <v>47.25</v>
          </cell>
        </row>
        <row r="4335">
          <cell r="A4335" t="str">
            <v>IP001599</v>
          </cell>
          <cell r="B4335" t="str">
            <v>IP60200600/</v>
          </cell>
          <cell r="C4335" t="str">
            <v>Retirada de rede aerea de baixa tensao (BT) (lance).</v>
          </cell>
          <cell r="D4335" t="str">
            <v>un</v>
          </cell>
          <cell r="E4335">
            <v>8.02</v>
          </cell>
        </row>
        <row r="4336">
          <cell r="A4336" t="str">
            <v>IP001598</v>
          </cell>
          <cell r="B4336" t="str">
            <v>IP60200650/</v>
          </cell>
          <cell r="C4336" t="str">
            <v>Retirada de rede aerea de 13,2Kv (lance).</v>
          </cell>
          <cell r="D4336" t="str">
            <v>un</v>
          </cell>
          <cell r="E4336">
            <v>21.38</v>
          </cell>
        </row>
        <row r="4337">
          <cell r="A4337" t="str">
            <v>IP001608</v>
          </cell>
          <cell r="B4337" t="str">
            <v>IP60200700/</v>
          </cell>
          <cell r="C4337" t="str">
            <v>Retirada de reator para lampada de descarga instalado ate 7m de altura.</v>
          </cell>
          <cell r="D4337" t="str">
            <v>un</v>
          </cell>
          <cell r="E4337">
            <v>2.68</v>
          </cell>
        </row>
        <row r="4338">
          <cell r="A4338" t="str">
            <v>IP001609</v>
          </cell>
          <cell r="B4338" t="str">
            <v>IP60200706/</v>
          </cell>
          <cell r="C4338" t="str">
            <v>Retirada de reator para lampada de descarga instalado de 8m ate 12m de altura.</v>
          </cell>
          <cell r="D4338" t="str">
            <v>un</v>
          </cell>
          <cell r="E4338">
            <v>5.35</v>
          </cell>
        </row>
        <row r="4339">
          <cell r="A4339" t="str">
            <v>IP001610</v>
          </cell>
          <cell r="B4339" t="str">
            <v>IP60200712/</v>
          </cell>
          <cell r="C4339" t="str">
            <v>Retirada de reator para lampada de descarga instalado em caixa de passagem.</v>
          </cell>
          <cell r="D4339" t="str">
            <v>un</v>
          </cell>
          <cell r="E4339">
            <v>2.68</v>
          </cell>
        </row>
        <row r="4340">
          <cell r="A4340" t="str">
            <v>IP001611</v>
          </cell>
          <cell r="B4340" t="str">
            <v>IP60200750/</v>
          </cell>
          <cell r="C4340" t="str">
            <v>Retirada ou substituicao de rele fotoeletrico individual, instalado ate 12m de altura.</v>
          </cell>
          <cell r="D4340" t="str">
            <v>un</v>
          </cell>
          <cell r="E4340">
            <v>2.68</v>
          </cell>
        </row>
        <row r="4341">
          <cell r="A4341" t="str">
            <v>IP001596</v>
          </cell>
          <cell r="B4341" t="str">
            <v>IP60200800/</v>
          </cell>
          <cell r="C4341" t="str">
            <v>Retirada de transformadores de 5Kva ate 112,5Kva.</v>
          </cell>
          <cell r="D4341" t="str">
            <v>un</v>
          </cell>
          <cell r="E4341">
            <v>42.77</v>
          </cell>
        </row>
        <row r="4342">
          <cell r="A4342" t="str">
            <v>IP002301</v>
          </cell>
          <cell r="B4342" t="str">
            <v>IP60200850/</v>
          </cell>
          <cell r="C4342" t="str">
            <v>Substituicao de lampada e lavagem do refletor.</v>
          </cell>
          <cell r="D4342" t="str">
            <v>h</v>
          </cell>
          <cell r="E4342">
            <v>2.68</v>
          </cell>
        </row>
        <row r="4343">
          <cell r="A4343" t="str">
            <v>IP001581</v>
          </cell>
          <cell r="B4343" t="str">
            <v>IP60200856/</v>
          </cell>
          <cell r="C4343" t="str">
            <v>Substitucao de lampada e lavagem do refrator.</v>
          </cell>
          <cell r="D4343" t="str">
            <v>un</v>
          </cell>
          <cell r="E4343">
            <v>2.68</v>
          </cell>
        </row>
        <row r="4344">
          <cell r="A4344" t="str">
            <v>IP007941</v>
          </cell>
          <cell r="B4344" t="str">
            <v>IP99990050/</v>
          </cell>
          <cell r="C4344" t="str">
            <v>Arame de ferro galvanizado de 12BWG, 2,76mm.  Fornecimento.</v>
          </cell>
          <cell r="D4344" t="str">
            <v>Kg</v>
          </cell>
          <cell r="E4344">
            <v>3.37</v>
          </cell>
        </row>
        <row r="4345">
          <cell r="A4345" t="str">
            <v>IP007940</v>
          </cell>
          <cell r="B4345" t="str">
            <v>IP99990100/</v>
          </cell>
          <cell r="C4345" t="str">
            <v>Calha de madeira com 2700mm de comprimento.  Fornecimento.</v>
          </cell>
          <cell r="D4345" t="str">
            <v>m</v>
          </cell>
          <cell r="E4345">
            <v>5.85</v>
          </cell>
        </row>
        <row r="4346">
          <cell r="A4346" t="str">
            <v>IP006141</v>
          </cell>
          <cell r="B4346" t="str">
            <v>IP99990150/</v>
          </cell>
          <cell r="C4346" t="str">
            <v>Capa isolante com resina de silicone para conector tipo cunha em instalacao subterranea.  Fornecimento e colocacao.</v>
          </cell>
          <cell r="D4346" t="str">
            <v>un</v>
          </cell>
          <cell r="E4346">
            <v>4.88</v>
          </cell>
        </row>
        <row r="4347">
          <cell r="A4347" t="str">
            <v>IP007503</v>
          </cell>
          <cell r="B4347" t="str">
            <v>IP99990152/</v>
          </cell>
          <cell r="C4347" t="str">
            <v>Capa isolante para conector tipo cunha, para instalacao subterranea, tensao de 600V, com isolacao de silicone estabilizado, para uso nos modelos de conectores de 1 a 14, padrao RIOLUZ.  Fornecimento.</v>
          </cell>
          <cell r="D4347" t="str">
            <v>un</v>
          </cell>
          <cell r="E4347">
            <v>3.27</v>
          </cell>
        </row>
        <row r="4348">
          <cell r="A4348" t="str">
            <v>IP004004</v>
          </cell>
          <cell r="B4348" t="str">
            <v>IP99990200/</v>
          </cell>
          <cell r="C4348" t="str">
            <v>Construcao de pilar de concreto armado para protecao de dutos em travessia com 0,20m de largura e 0,35m de altura, instalado a 0,60m profundidade.</v>
          </cell>
          <cell r="D4348" t="str">
            <v>un</v>
          </cell>
          <cell r="E4348">
            <v>54.26</v>
          </cell>
        </row>
        <row r="4349">
          <cell r="A4349" t="str">
            <v>IP008960</v>
          </cell>
          <cell r="B4349" t="str">
            <v>IP99990250/</v>
          </cell>
          <cell r="C4349" t="str">
            <v>Conjunto de ferragens para fixacao de eletroduto em viga metalica.  Fornecimento e instalacao.</v>
          </cell>
          <cell r="D4349" t="str">
            <v>un</v>
          </cell>
          <cell r="E4349">
            <v>58.6</v>
          </cell>
        </row>
        <row r="4350">
          <cell r="A4350" t="str">
            <v>IP001756</v>
          </cell>
          <cell r="B4350" t="str">
            <v>IP99990300/</v>
          </cell>
          <cell r="C4350" t="str">
            <v>Cordoalha de aco, galvanizada a quente, com 7 fios, bitola de 3/16".  Fornecimento e colocacao.</v>
          </cell>
          <cell r="D4350" t="str">
            <v>un</v>
          </cell>
          <cell r="E4350">
            <v>6.25</v>
          </cell>
        </row>
        <row r="4351">
          <cell r="A4351" t="str">
            <v>IP008958</v>
          </cell>
          <cell r="B4351" t="str">
            <v>IP99990600/</v>
          </cell>
          <cell r="C4351" t="str">
            <v>Suporte em chapas de ferro galvanizado a quente, para fixacao de luminaria LRJ-20/LRJ-21 em viga metalica com base de 40cm e 50cm.  Fornecimento e instalacao.</v>
          </cell>
          <cell r="D4351" t="str">
            <v>un</v>
          </cell>
          <cell r="E4351">
            <v>257.68</v>
          </cell>
        </row>
        <row r="4352">
          <cell r="A4352" t="str">
            <v>IT009001</v>
          </cell>
          <cell r="B4352" t="str">
            <v>IT05050050/</v>
          </cell>
          <cell r="C4352" t="str">
            <v>Abertura e fechamento manual de rasgo em alvenaria, para passagem de tubos e dutos, com diametro de 1/2" a 1".</v>
          </cell>
          <cell r="D4352" t="str">
            <v>m</v>
          </cell>
          <cell r="E4352">
            <v>3.85</v>
          </cell>
        </row>
        <row r="4353">
          <cell r="A4353" t="str">
            <v>IT009045</v>
          </cell>
          <cell r="B4353" t="str">
            <v>IT05050053/</v>
          </cell>
          <cell r="C4353" t="str">
            <v>Abertura e fechamento manual de rasgo em alvenaria, para passagem de tubos e dutos, com diametro de 1 1/4" a 2".</v>
          </cell>
          <cell r="D4353" t="str">
            <v>m</v>
          </cell>
          <cell r="E4353">
            <v>6.1</v>
          </cell>
        </row>
        <row r="4354">
          <cell r="A4354" t="str">
            <v>IT009047</v>
          </cell>
          <cell r="B4354" t="str">
            <v>IT05050056/</v>
          </cell>
          <cell r="C4354" t="str">
            <v>Abertura e fechamento manual de rasgo em alvenaria, para passagem de tubos e dutos, com diametro de 2 1/2" a 4".</v>
          </cell>
          <cell r="D4354" t="str">
            <v>m</v>
          </cell>
          <cell r="E4354">
            <v>8.91</v>
          </cell>
        </row>
        <row r="4355">
          <cell r="A4355" t="str">
            <v>IT009044</v>
          </cell>
          <cell r="B4355" t="str">
            <v>IT05050100/</v>
          </cell>
          <cell r="C4355" t="str">
            <v>Abertura e fechamento manual de rasgo em concreto, para passagem de tubos e dutos, com diametro de 1/2" a 1".</v>
          </cell>
          <cell r="D4355" t="str">
            <v>m</v>
          </cell>
          <cell r="E4355">
            <v>18.28</v>
          </cell>
        </row>
        <row r="4356">
          <cell r="A4356" t="str">
            <v>IT009046</v>
          </cell>
          <cell r="B4356" t="str">
            <v>IT05050103/</v>
          </cell>
          <cell r="C4356" t="str">
            <v>Abertura e fechamento manual de rasgo em concreto, para passagem de tubos e dutos, com diametro de 1 1/4" a 2".</v>
          </cell>
          <cell r="D4356" t="str">
            <v>m</v>
          </cell>
          <cell r="E4356">
            <v>29.13</v>
          </cell>
        </row>
        <row r="4357">
          <cell r="A4357" t="str">
            <v>IT009048</v>
          </cell>
          <cell r="B4357" t="str">
            <v>IT05050106/</v>
          </cell>
          <cell r="C4357" t="str">
            <v>Abertura e fechamento manual de rasgo em concreto, para passagem de tubos e dutos, com diametro de 2 1/2" a 4".</v>
          </cell>
          <cell r="D4357" t="str">
            <v>m</v>
          </cell>
          <cell r="E4357">
            <v>41.81</v>
          </cell>
        </row>
        <row r="4358">
          <cell r="A4358" t="str">
            <v>IT005625</v>
          </cell>
          <cell r="B4358" t="str">
            <v>IT05100050/</v>
          </cell>
          <cell r="C4358" t="str">
            <v>Tubo de PVC rigido, roscavel, para agua fria, com diametro de 1/2".  Fornecimento e assentamento.</v>
          </cell>
          <cell r="D4358" t="str">
            <v>m</v>
          </cell>
          <cell r="E4358">
            <v>3.07</v>
          </cell>
        </row>
        <row r="4359">
          <cell r="A4359" t="str">
            <v>IT004544</v>
          </cell>
          <cell r="B4359" t="str">
            <v>IT05100056/</v>
          </cell>
          <cell r="C4359" t="str">
            <v>Tubo de PVC rigido, roscavel, com diametro de 1".  Fornecimento e assentamento.</v>
          </cell>
          <cell r="D4359" t="str">
            <v>m</v>
          </cell>
          <cell r="E4359">
            <v>6.83</v>
          </cell>
        </row>
        <row r="4360">
          <cell r="A4360" t="str">
            <v>IT004505</v>
          </cell>
          <cell r="B4360" t="str">
            <v>IT05100065/</v>
          </cell>
          <cell r="C4360" t="str">
            <v>Tubo de PVC rigido, roscavel, com diametro de 2".  Fornecimento e assentamento.</v>
          </cell>
          <cell r="D4360" t="str">
            <v>m</v>
          </cell>
          <cell r="E4360">
            <v>13.81</v>
          </cell>
        </row>
        <row r="4361">
          <cell r="A4361" t="str">
            <v>IT004626</v>
          </cell>
          <cell r="B4361" t="str">
            <v>IT05100100A</v>
          </cell>
          <cell r="C4361" t="str">
            <v>Tubo de PVC rigido, roscavel, para agua fria, com diametro de 1/2", inclusive conexoes e emendas, exclusive abertura e fechamento de rasgo.  Fornecimento e assentamento.</v>
          </cell>
          <cell r="D4361" t="str">
            <v>m</v>
          </cell>
          <cell r="E4361">
            <v>3.01</v>
          </cell>
        </row>
        <row r="4362">
          <cell r="A4362" t="str">
            <v>IT003975</v>
          </cell>
          <cell r="B4362" t="str">
            <v>IT05100103A</v>
          </cell>
          <cell r="C4362" t="str">
            <v>Tubo de  PVC rigido, roscavel, para agua fria, com diametro de  3/4", inclusive conexoes e emendas, exclusive abertura e fechamento de rasgo.  Fornecimento e assentamento.</v>
          </cell>
          <cell r="D4362" t="str">
            <v>m</v>
          </cell>
          <cell r="E4362">
            <v>3.78</v>
          </cell>
        </row>
        <row r="4363">
          <cell r="A4363" t="str">
            <v>IT003976</v>
          </cell>
          <cell r="B4363" t="str">
            <v>IT05100106A</v>
          </cell>
          <cell r="C4363" t="str">
            <v>Tubo de PVC rigido, roscavel, para agua fria, com diametro de  1", inclusive conexoes e emendas, exclusive abertura e fechamento de rasgo.  Fornecimento e assentamento.</v>
          </cell>
          <cell r="D4363" t="str">
            <v>m</v>
          </cell>
          <cell r="E4363">
            <v>5.82</v>
          </cell>
        </row>
        <row r="4364">
          <cell r="A4364" t="str">
            <v>IT007421</v>
          </cell>
          <cell r="B4364" t="str">
            <v>IT10250303/</v>
          </cell>
          <cell r="C4364" t="str">
            <v>Abrigo para hidrometro de 1/2" ou 3/4" nas dimensoes de (80x40x50)cm, em alvenaria de tijolos, paredes de meia vez, revestidas com argamassa de cimento e saibro no traco de 1:6,  tampao de concreto armado de 6cm de espessura, fck=15MPa, porta de (70x40)cm</v>
          </cell>
          <cell r="D4364" t="str">
            <v>un</v>
          </cell>
          <cell r="E4364">
            <v>325.68</v>
          </cell>
        </row>
        <row r="4365">
          <cell r="A4365" t="str">
            <v>IT008568</v>
          </cell>
          <cell r="B4365" t="str">
            <v>IT10250306/</v>
          </cell>
          <cell r="C4365" t="str">
            <v>Abrigo para hidrometro de 1/2" ou 3/4" nas dimensoes de (80x40x50)cm, em alvenaria de tijolo macico de (7x10x20)cm, paredes de meia vez, revestidas com argamassa de cimento e areia no traco de 1:4,  tampao de concreto armado de 6cm de espessura, fck=15MPa</v>
          </cell>
          <cell r="D4365" t="str">
            <v>un</v>
          </cell>
          <cell r="E4365">
            <v>215.87</v>
          </cell>
        </row>
        <row r="4366">
          <cell r="A4366" t="str">
            <v>IT005645</v>
          </cell>
          <cell r="B4366" t="str">
            <v>IT10250350/</v>
          </cell>
          <cell r="C4366" t="str">
            <v xml:space="preserve">Abrigo para hidrometro de 1" nas dimensoes de (90x30x50)cm, em alvenaria de tijolos, paredes de meia vez, revestidas com argamassa de cimento e saibro no traco de 1:6,  tampao de concreto armado de 6cm de espessura, fck=15MPa, porta de (70x40)cm em chapa </v>
          </cell>
          <cell r="D4366" t="str">
            <v>un</v>
          </cell>
          <cell r="E4366">
            <v>325.68</v>
          </cell>
        </row>
        <row r="4367">
          <cell r="A4367" t="str">
            <v>IT005646</v>
          </cell>
          <cell r="B4367" t="str">
            <v>IT10250400/</v>
          </cell>
          <cell r="C4367" t="str">
            <v>Abrigo para hidrometro de 1 1/2" nas dimensoes de (110x50x60)cm, em alvenaria de tijolos, paredes de meia vez, revestidas com argamassa de cimento e saibro no traco de 1:6,  tampao de concreto armado de 6cm de espessura, fck=15MPa, porta de (80x40)cm em c</v>
          </cell>
          <cell r="D4367" t="str">
            <v>un</v>
          </cell>
          <cell r="E4367">
            <v>357.75</v>
          </cell>
        </row>
        <row r="4368">
          <cell r="A4368" t="str">
            <v>IT005644</v>
          </cell>
          <cell r="B4368" t="str">
            <v>IT10250450/</v>
          </cell>
          <cell r="C4368" t="str">
            <v xml:space="preserve">Abrigo para bomba nas dimensoes de (70x50x50)cm, em alvenaria de tijolos, paredes de meia vez, revestidas com argamassa de cimento e saibro no traco de 1:6, cobertura de concreto armado de 6cm de espessura, fck=15MPa, porta de (60x40)cm em chapa de ferro </v>
          </cell>
          <cell r="D4368" t="str">
            <v>un</v>
          </cell>
          <cell r="E4368">
            <v>324.92</v>
          </cell>
        </row>
        <row r="4369">
          <cell r="A4369" t="str">
            <v>IT004467</v>
          </cell>
          <cell r="B4369" t="str">
            <v>IT10300050/</v>
          </cell>
          <cell r="C4369" t="str">
            <v>Registro de gaveta, em bronze, com diametro de 1/2".  Fornecimento e colocacao.</v>
          </cell>
          <cell r="D4369" t="str">
            <v>un</v>
          </cell>
          <cell r="E4369">
            <v>13.95</v>
          </cell>
        </row>
        <row r="4370">
          <cell r="A4370" t="str">
            <v>IT001019</v>
          </cell>
          <cell r="B4370" t="str">
            <v>IT10300053/</v>
          </cell>
          <cell r="C4370" t="str">
            <v>Registro de gaveta, em bronze, com diametro de 3/4".  Fornecimento e colocacao.</v>
          </cell>
          <cell r="D4370" t="str">
            <v>un</v>
          </cell>
          <cell r="E4370">
            <v>18.100000000000001</v>
          </cell>
        </row>
        <row r="4371">
          <cell r="A4371" t="str">
            <v>IT004496</v>
          </cell>
          <cell r="B4371" t="str">
            <v>IT10300056/</v>
          </cell>
          <cell r="C4371" t="str">
            <v>Registro de gaveta, em bronze, com diametro de 1".  Fornecimento e colocacao.</v>
          </cell>
          <cell r="D4371" t="str">
            <v>un</v>
          </cell>
          <cell r="E4371">
            <v>23.1</v>
          </cell>
        </row>
        <row r="4372">
          <cell r="A4372" t="str">
            <v>IT004654</v>
          </cell>
          <cell r="B4372" t="str">
            <v>IT10300059/</v>
          </cell>
          <cell r="C4372" t="str">
            <v>Registro de gaveta, em bronze, com diametro de 1 1/4".  Fornecimento e colocacao.</v>
          </cell>
          <cell r="D4372" t="str">
            <v>un</v>
          </cell>
          <cell r="E4372">
            <v>30.15</v>
          </cell>
        </row>
        <row r="4373">
          <cell r="A4373" t="str">
            <v>IT004449</v>
          </cell>
          <cell r="B4373" t="str">
            <v>IT10300062/</v>
          </cell>
          <cell r="C4373" t="str">
            <v>Registro de gaveta, em bronze, com diametro de 1 1/2".  Fornecimento e colocacao.</v>
          </cell>
          <cell r="D4373" t="str">
            <v>un</v>
          </cell>
          <cell r="E4373">
            <v>35.22</v>
          </cell>
        </row>
        <row r="4374">
          <cell r="A4374" t="str">
            <v>IT004655</v>
          </cell>
          <cell r="B4374" t="str">
            <v>IT10300065/</v>
          </cell>
          <cell r="C4374" t="str">
            <v>Registro de gaveta, em bronze, com diametro de 2".  Fornecimento e colocacao.</v>
          </cell>
          <cell r="D4374" t="str">
            <v>un</v>
          </cell>
          <cell r="E4374">
            <v>48.26</v>
          </cell>
        </row>
        <row r="4375">
          <cell r="A4375" t="str">
            <v>IT005595</v>
          </cell>
          <cell r="B4375" t="str">
            <v>IT10300068/</v>
          </cell>
          <cell r="C4375" t="str">
            <v>Registro de gaveta, em bronze, com diametro de 2 1/2".  Fornecimento e colocacao.</v>
          </cell>
          <cell r="D4375" t="str">
            <v>un</v>
          </cell>
          <cell r="E4375">
            <v>101.56</v>
          </cell>
        </row>
        <row r="4376">
          <cell r="A4376" t="str">
            <v>IT005809</v>
          </cell>
          <cell r="B4376" t="str">
            <v>IT10300071/</v>
          </cell>
          <cell r="C4376" t="str">
            <v>Registro de gaveta, em bronze, com diametro de 3".  Fornecimento e colocacao.</v>
          </cell>
          <cell r="D4376" t="str">
            <v>un</v>
          </cell>
          <cell r="E4376">
            <v>155.07</v>
          </cell>
        </row>
        <row r="4377">
          <cell r="A4377" t="str">
            <v>IT005808</v>
          </cell>
          <cell r="B4377" t="str">
            <v>IT10300074/</v>
          </cell>
          <cell r="C4377" t="str">
            <v>Registro de gaveta, em bronze, com diametro de 4".  Fornecimento e colocacao.</v>
          </cell>
          <cell r="D4377" t="str">
            <v>un</v>
          </cell>
          <cell r="E4377">
            <v>242.76</v>
          </cell>
        </row>
        <row r="4378">
          <cell r="A4378" t="str">
            <v>IT006432</v>
          </cell>
          <cell r="B4378" t="str">
            <v>IT10300109A</v>
          </cell>
          <cell r="C4378" t="str">
            <v>Registro de gaveta, em bronze, com diametro de 1 1/4", com acabamento.  Fornecimento e colocacao.</v>
          </cell>
          <cell r="D4378" t="str">
            <v>un</v>
          </cell>
          <cell r="E4378">
            <v>47.64</v>
          </cell>
        </row>
        <row r="4379">
          <cell r="A4379" t="str">
            <v>IT006433</v>
          </cell>
          <cell r="B4379" t="str">
            <v>IT10300112A</v>
          </cell>
          <cell r="C4379" t="str">
            <v>Registro de gaveta, em bronze, com diametro de 1 1/2", com acabamento.  Fornecimento e colocacao.</v>
          </cell>
          <cell r="D4379" t="str">
            <v>un</v>
          </cell>
          <cell r="E4379">
            <v>50.57</v>
          </cell>
        </row>
        <row r="4380">
          <cell r="A4380" t="str">
            <v>IT004539</v>
          </cell>
          <cell r="B4380" t="str">
            <v>IT10300150/</v>
          </cell>
          <cell r="C4380" t="str">
            <v>Registro de gaveta Niagara ou similar, F.271, diametro de 3/4".  Fornecimento e assentamento.</v>
          </cell>
          <cell r="D4380" t="str">
            <v>un</v>
          </cell>
          <cell r="E4380">
            <v>16.100000000000001</v>
          </cell>
        </row>
        <row r="4381">
          <cell r="A4381" t="str">
            <v>IT004536</v>
          </cell>
          <cell r="B4381" t="str">
            <v>IT10300153/</v>
          </cell>
          <cell r="C4381" t="str">
            <v>Registro de gaveta Niagara ou similar, F.271, diametro de 1".  Fornecimento e assentamento.</v>
          </cell>
          <cell r="D4381" t="str">
            <v>un</v>
          </cell>
          <cell r="E4381">
            <v>22.4</v>
          </cell>
        </row>
        <row r="4382">
          <cell r="A4382" t="str">
            <v>IT004534</v>
          </cell>
          <cell r="B4382" t="str">
            <v>IT10300156/</v>
          </cell>
          <cell r="C4382" t="str">
            <v>Registro de gaveta Niagara ou similar, F.271, diametro de 2".  Fornecimento e assentamento.</v>
          </cell>
          <cell r="D4382" t="str">
            <v>un</v>
          </cell>
          <cell r="E4382">
            <v>55.55</v>
          </cell>
        </row>
        <row r="4383">
          <cell r="A4383" t="str">
            <v>IT005807</v>
          </cell>
          <cell r="B4383" t="str">
            <v>IT10300215/</v>
          </cell>
          <cell r="C4383" t="str">
            <v>Registro de gaveta chato, em ferro fundido, com flanges internos em bronze, com diametro de 6" (150mm).  Fornecimento e colocacao.</v>
          </cell>
          <cell r="D4383" t="str">
            <v>un</v>
          </cell>
          <cell r="E4383">
            <v>1263.6400000000001</v>
          </cell>
        </row>
        <row r="4384">
          <cell r="A4384" t="str">
            <v>IT009911</v>
          </cell>
          <cell r="B4384" t="str">
            <v>IT10350050/</v>
          </cell>
          <cell r="C4384" t="str">
            <v>Valvula de esfera em bronze, com diametro de 3/4", referencia 1552, Deca ou similar.  Fornecimentoe colocacao</v>
          </cell>
          <cell r="D4384" t="str">
            <v>un</v>
          </cell>
          <cell r="E4384">
            <v>20.34</v>
          </cell>
        </row>
        <row r="4385">
          <cell r="A4385" t="str">
            <v>IT006560</v>
          </cell>
          <cell r="B4385" t="str">
            <v>IT10350303/</v>
          </cell>
          <cell r="C4385" t="str">
            <v>Valvula de pe com crivo, em bronze, com diametro de 3/4".  Fornecimento e colocacao.</v>
          </cell>
          <cell r="D4385" t="str">
            <v>un</v>
          </cell>
          <cell r="E4385">
            <v>15.72</v>
          </cell>
        </row>
        <row r="4386">
          <cell r="A4386" t="str">
            <v>IT006562</v>
          </cell>
          <cell r="B4386" t="str">
            <v>IT10350306/</v>
          </cell>
          <cell r="C4386" t="str">
            <v>Valvula de pe com crivo, em bronze, com diametro de 1".  Fornecimento e colocacao.</v>
          </cell>
          <cell r="D4386" t="str">
            <v>un</v>
          </cell>
          <cell r="E4386">
            <v>16.36</v>
          </cell>
        </row>
        <row r="4387">
          <cell r="A4387" t="str">
            <v>IT006559</v>
          </cell>
          <cell r="B4387" t="str">
            <v>IT10350309/</v>
          </cell>
          <cell r="C4387" t="str">
            <v>Valvula de pe com crivo, em bronze, com diametro de 1 1/4".  Fornecimento e colocacao.</v>
          </cell>
          <cell r="D4387" t="str">
            <v>un</v>
          </cell>
          <cell r="E4387">
            <v>20.329999999999998</v>
          </cell>
        </row>
        <row r="4388">
          <cell r="A4388" t="str">
            <v>IT006564</v>
          </cell>
          <cell r="B4388" t="str">
            <v>IT10350312/</v>
          </cell>
          <cell r="C4388" t="str">
            <v>Valvula de pe com crivo, em bronze, com diametro de 1 1/2".  Fornecimento e colocacao.</v>
          </cell>
          <cell r="D4388" t="str">
            <v>un</v>
          </cell>
          <cell r="E4388">
            <v>24.52</v>
          </cell>
        </row>
        <row r="4389">
          <cell r="A4389" t="str">
            <v>IT006558</v>
          </cell>
          <cell r="B4389" t="str">
            <v>IT10350315/</v>
          </cell>
          <cell r="C4389" t="str">
            <v>Valvula de pe com crivo, em bronze, com diametro de 2".  Fornecimento e colocacao.</v>
          </cell>
          <cell r="D4389" t="str">
            <v>un</v>
          </cell>
          <cell r="E4389">
            <v>32.99</v>
          </cell>
        </row>
        <row r="4390">
          <cell r="A4390" t="str">
            <v>IT006563</v>
          </cell>
          <cell r="B4390" t="str">
            <v>IT10350318/</v>
          </cell>
          <cell r="C4390" t="str">
            <v>Valvula de pe com crivo, em bronze, com diametro de 2 1/2".  Fornecimento e colocacao.</v>
          </cell>
          <cell r="D4390" t="str">
            <v>un</v>
          </cell>
          <cell r="E4390">
            <v>55.94</v>
          </cell>
        </row>
        <row r="4391">
          <cell r="A4391" t="str">
            <v>IT006565</v>
          </cell>
          <cell r="B4391" t="str">
            <v>IT10350321/</v>
          </cell>
          <cell r="C4391" t="str">
            <v>Valvula de pe com crivo, em bronze, com diametro de 3".  Fornecimento e colocacao.</v>
          </cell>
          <cell r="D4391" t="str">
            <v>un</v>
          </cell>
          <cell r="E4391">
            <v>62.69</v>
          </cell>
        </row>
        <row r="4392">
          <cell r="A4392" t="str">
            <v>IT006561</v>
          </cell>
          <cell r="B4392" t="str">
            <v>IT10350324/</v>
          </cell>
          <cell r="C4392" t="str">
            <v>Valvula de pe com crivo, em bronze, com diametro de 4".  Fornecimento e colocacao.</v>
          </cell>
          <cell r="D4392" t="str">
            <v>un</v>
          </cell>
          <cell r="E4392">
            <v>115</v>
          </cell>
        </row>
        <row r="4393">
          <cell r="A4393" t="str">
            <v>IT003951</v>
          </cell>
          <cell r="B4393" t="str">
            <v>IT10350503/</v>
          </cell>
          <cell r="C4393" t="str">
            <v>Valvula de retencao horizontal em bronze, com diametro de 3/4".  Fornecimento e colocacao.</v>
          </cell>
          <cell r="D4393" t="str">
            <v>un</v>
          </cell>
          <cell r="E4393">
            <v>43.74</v>
          </cell>
        </row>
        <row r="4394">
          <cell r="A4394" t="str">
            <v>IT003952</v>
          </cell>
          <cell r="B4394" t="str">
            <v>IT10350506/</v>
          </cell>
          <cell r="C4394" t="str">
            <v>Valvula de retencao horizontal em bronze, com diametro de 1".  Fornecimento e colocacao.</v>
          </cell>
          <cell r="D4394" t="str">
            <v>un</v>
          </cell>
          <cell r="E4394">
            <v>47.99</v>
          </cell>
        </row>
        <row r="4395">
          <cell r="A4395" t="str">
            <v>IT003953</v>
          </cell>
          <cell r="B4395" t="str">
            <v>IT10350512/</v>
          </cell>
          <cell r="C4395" t="str">
            <v>Valvula de retencao horizontal em bronze, com diametro de 1 1/2".  Fornecimento e colocacao.</v>
          </cell>
          <cell r="D4395" t="str">
            <v>un</v>
          </cell>
          <cell r="E4395">
            <v>75.209999999999994</v>
          </cell>
        </row>
        <row r="4396">
          <cell r="A4396" t="str">
            <v>IT003949</v>
          </cell>
          <cell r="B4396" t="str">
            <v>IT10350515/</v>
          </cell>
          <cell r="C4396" t="str">
            <v>Valvula de retencao horizontal em bronze, com diametro de 2".  Fornecimento e colocacao.</v>
          </cell>
          <cell r="D4396" t="str">
            <v>un</v>
          </cell>
          <cell r="E4396">
            <v>107.51</v>
          </cell>
        </row>
        <row r="4397">
          <cell r="A4397" t="str">
            <v>IT005810</v>
          </cell>
          <cell r="B4397" t="str">
            <v>IT10350550/</v>
          </cell>
          <cell r="C4397" t="str">
            <v>Valvula de retencao horizontal, de ferro fundido, com anel de vedacao em bronze, flangeada, diametro nominal de 150mm.  Fornecimento e colocacao.</v>
          </cell>
          <cell r="D4397" t="str">
            <v>un</v>
          </cell>
          <cell r="E4397">
            <v>1067.3900000000001</v>
          </cell>
        </row>
        <row r="4398">
          <cell r="A4398" t="str">
            <v>IT003933</v>
          </cell>
          <cell r="B4398" t="str">
            <v>IT10350603/</v>
          </cell>
          <cell r="C4398" t="str">
            <v>Valvula de retencao vertical em bronze, com diametro de 3/4".  Fornecimento e colocacao.</v>
          </cell>
          <cell r="D4398" t="str">
            <v>un</v>
          </cell>
          <cell r="E4398">
            <v>22.21</v>
          </cell>
        </row>
        <row r="4399">
          <cell r="A4399" t="str">
            <v>IT003934</v>
          </cell>
          <cell r="B4399" t="str">
            <v>IT10350606/</v>
          </cell>
          <cell r="C4399" t="str">
            <v>Valvula de retencao vertical em bronze, com diametro de 1".  Fornecimento e colocacao.</v>
          </cell>
          <cell r="D4399" t="str">
            <v>un</v>
          </cell>
          <cell r="E4399">
            <v>24.47</v>
          </cell>
        </row>
        <row r="4400">
          <cell r="A4400" t="str">
            <v>IT003935</v>
          </cell>
          <cell r="B4400" t="str">
            <v>IT10350609/</v>
          </cell>
          <cell r="C4400" t="str">
            <v>Valvula de retencao vertical em bronze, com diametro de 1 1/4".  Fornecimento e colocacao.</v>
          </cell>
          <cell r="D4400" t="str">
            <v>un</v>
          </cell>
          <cell r="E4400">
            <v>31.44</v>
          </cell>
        </row>
        <row r="4401">
          <cell r="A4401" t="str">
            <v>IT003936</v>
          </cell>
          <cell r="B4401" t="str">
            <v>IT10350612/</v>
          </cell>
          <cell r="C4401" t="str">
            <v>Valvula de retencao vertical em bronze, com diametro de 1 1/2".  Fornecimento e colocacao.</v>
          </cell>
          <cell r="D4401" t="str">
            <v>un</v>
          </cell>
          <cell r="E4401">
            <v>40.9</v>
          </cell>
        </row>
        <row r="4402">
          <cell r="A4402" t="str">
            <v>IT003942</v>
          </cell>
          <cell r="B4402" t="str">
            <v>IT10350615/</v>
          </cell>
          <cell r="C4402" t="str">
            <v>Valvula de retencao vertical em bronze, com diametro de 2".  Fornecimento e colocacao.</v>
          </cell>
          <cell r="D4402" t="str">
            <v>un</v>
          </cell>
          <cell r="E4402">
            <v>41.38</v>
          </cell>
        </row>
        <row r="4403">
          <cell r="A4403" t="str">
            <v>IT003943</v>
          </cell>
          <cell r="B4403" t="str">
            <v>IT10350618/</v>
          </cell>
          <cell r="C4403" t="str">
            <v>Valvula de retencao vertical em bronze, com diametro de 2 1/2".  Fornecimento e colocacao.</v>
          </cell>
          <cell r="D4403" t="str">
            <v>un</v>
          </cell>
          <cell r="E4403">
            <v>74.95</v>
          </cell>
        </row>
        <row r="4404">
          <cell r="A4404" t="str">
            <v>IT003944</v>
          </cell>
          <cell r="B4404" t="str">
            <v>IT10350621/</v>
          </cell>
          <cell r="C4404" t="str">
            <v>Valvula de retencao vertical em bronze, com diametro de 3".  Fornecimento e colocacao.</v>
          </cell>
          <cell r="D4404" t="str">
            <v>un</v>
          </cell>
          <cell r="E4404">
            <v>93.57</v>
          </cell>
        </row>
        <row r="4405">
          <cell r="A4405" t="str">
            <v>IT003946</v>
          </cell>
          <cell r="B4405" t="str">
            <v>IT10350624/</v>
          </cell>
          <cell r="C4405" t="str">
            <v>Valvula de retencao vertical em bronze, com diametro de 4".  Fornecimento e colocacao.</v>
          </cell>
          <cell r="D4405" t="str">
            <v>un</v>
          </cell>
          <cell r="E4405">
            <v>182.11</v>
          </cell>
        </row>
        <row r="4406">
          <cell r="A4406" t="str">
            <v>IT005091</v>
          </cell>
          <cell r="B4406" t="str">
            <v>IT10400050/</v>
          </cell>
          <cell r="C4406" t="str">
            <v>Ligacao domiciliar de agua, compreendendo: colar de tomada, tubo, registro de esfera e caixa para registro.</v>
          </cell>
          <cell r="D4406" t="str">
            <v>un</v>
          </cell>
          <cell r="E4406">
            <v>89.99</v>
          </cell>
        </row>
        <row r="4407">
          <cell r="A4407" t="str">
            <v>IT008860</v>
          </cell>
          <cell r="B4407" t="str">
            <v>IT10400053A</v>
          </cell>
          <cell r="C4407" t="str">
            <v>Fornecimento de conjunto de materiais para cavalete de ramal predial de agua, padrao normal, tipo A de 1/2".</v>
          </cell>
          <cell r="D4407" t="str">
            <v>un</v>
          </cell>
          <cell r="E4407">
            <v>18.68</v>
          </cell>
        </row>
        <row r="4408">
          <cell r="A4408" t="str">
            <v>IT008861</v>
          </cell>
          <cell r="B4408" t="str">
            <v>IT10400056A</v>
          </cell>
          <cell r="C4408" t="str">
            <v>Fornecimento de conjunto de materiais para cavalete de ramal predial de agua, padrao normal, tipo A 3/4".</v>
          </cell>
          <cell r="D4408" t="str">
            <v>un</v>
          </cell>
          <cell r="E4408">
            <v>28.69</v>
          </cell>
        </row>
        <row r="4409">
          <cell r="A4409" t="str">
            <v>IT002523</v>
          </cell>
          <cell r="B4409" t="str">
            <v>IT10400059A</v>
          </cell>
          <cell r="C4409" t="str">
            <v>Fornecimento de conjunto de materiais para cavalete de ramal predial de agua, padrao normal, tipo A 1".</v>
          </cell>
          <cell r="D4409" t="str">
            <v>un</v>
          </cell>
          <cell r="E4409">
            <v>45.09</v>
          </cell>
        </row>
        <row r="4410">
          <cell r="A4410" t="str">
            <v>IT005338</v>
          </cell>
          <cell r="B4410" t="str">
            <v>IT10400062A</v>
          </cell>
          <cell r="C4410" t="str">
            <v>Fornecimento de conjunto de materiais para cavalete de ramal predial de agua, padrao normal, tipo A 1 1/2".</v>
          </cell>
          <cell r="D4410" t="str">
            <v>un</v>
          </cell>
          <cell r="E4410">
            <v>83.32</v>
          </cell>
        </row>
        <row r="4411">
          <cell r="A4411" t="str">
            <v>IT004598</v>
          </cell>
          <cell r="B4411" t="str">
            <v>IT10450050/</v>
          </cell>
          <cell r="C4411" t="str">
            <v>Abrigo para 2 botijoes de gas de 45Kg, exclusive ligacoes, nas dimensoes de (80x60x150)cm, em alvenaria de tijolos, paredes de meia vez, revestidas com argamassa de cimento e saibro no traco de 1:6, com piso e cobertura em concreto armado fck=15MPa com es</v>
          </cell>
          <cell r="D4411" t="str">
            <v>un</v>
          </cell>
          <cell r="E4411">
            <v>290.99</v>
          </cell>
        </row>
        <row r="4412">
          <cell r="A4412" t="str">
            <v>IT005243</v>
          </cell>
          <cell r="B4412" t="str">
            <v>IT10450100/</v>
          </cell>
          <cell r="C4412" t="str">
            <v xml:space="preserve">Abrigo para 4 botijoes de gas de 45Kg, exclusive ligacoes, nas dimensoes de (140x60x150)cm, em alvenaria de tijolos, paredes de meia vez, revestidas com argamassa de cimento e saibro no traco de 1:6, com piso e cobertura em concreto armado fck=15MPa, com </v>
          </cell>
          <cell r="D4412" t="str">
            <v>un</v>
          </cell>
          <cell r="E4412">
            <v>363.69</v>
          </cell>
        </row>
        <row r="4413">
          <cell r="A4413" t="str">
            <v>IT002503</v>
          </cell>
          <cell r="B4413" t="str">
            <v>IT10500050/</v>
          </cell>
          <cell r="C4413" t="str">
            <v>Aquecedor a gas encanado, exclusive fornecimento do aparelho, compreendendo: 8m de tubo galvanizado de 3/4", conexoes e chamine de aluminio e veneziana.  Instalacao e assentamento.</v>
          </cell>
          <cell r="D4413" t="str">
            <v>un</v>
          </cell>
          <cell r="E4413">
            <v>713.27</v>
          </cell>
        </row>
        <row r="4414">
          <cell r="A4414" t="str">
            <v>IT002504</v>
          </cell>
          <cell r="B4414" t="str">
            <v>IT10500100/</v>
          </cell>
          <cell r="C4414" t="str">
            <v>Fogao a gas encanado, exclusive fornecimento do aparelho, compreendendo: 25m de tubo galvanizado de 1", conexoes e registro.  Instalacao e assentamento.</v>
          </cell>
          <cell r="D4414" t="str">
            <v>un</v>
          </cell>
          <cell r="E4414">
            <v>296.01</v>
          </cell>
        </row>
        <row r="4415">
          <cell r="A4415" t="str">
            <v>IT005282</v>
          </cell>
          <cell r="B4415" t="str">
            <v>IT10500150A</v>
          </cell>
          <cell r="C4415" t="str">
            <v>Instalacao e assentamento de fogao a gas de botijoes de 45 Kg (exclusive este), com 5m de tubo de ferro galvanizado sem costura de 1/2", conexoes, reguladores e demais pecas necessarias.</v>
          </cell>
          <cell r="D4415" t="str">
            <v>un</v>
          </cell>
          <cell r="E4415">
            <v>173.92</v>
          </cell>
        </row>
        <row r="4416">
          <cell r="A4416" t="str">
            <v>IT004338</v>
          </cell>
          <cell r="B4416" t="str">
            <v>IT10990050/</v>
          </cell>
          <cell r="C4416" t="str">
            <v>Haste de prolongamento com quadrado e boca de chave em ferro trefilado, pintado com tinta betuminosa com diametro de 1 1/8"  e comprimento de 100m para registros, valvulas e afins. Fornecimento e assentamento.</v>
          </cell>
          <cell r="D4416" t="str">
            <v>un</v>
          </cell>
          <cell r="E4416">
            <v>1587.42</v>
          </cell>
        </row>
        <row r="4417">
          <cell r="A4417" t="str">
            <v>IT004623</v>
          </cell>
          <cell r="B4417" t="str">
            <v>IT15050050/</v>
          </cell>
          <cell r="C4417" t="str">
            <v>Ligacao a coluna de gordura do esgoto de pias em tubo de PVC rigido com diametro de 50mm, com conexoes.  Fornecimento e assentamento.</v>
          </cell>
          <cell r="D4417" t="str">
            <v>un</v>
          </cell>
          <cell r="E4417">
            <v>19.86</v>
          </cell>
        </row>
        <row r="4418">
          <cell r="A4418" t="str">
            <v>IT004669</v>
          </cell>
          <cell r="B4418" t="str">
            <v>IT15050100A</v>
          </cell>
          <cell r="C4418" t="str">
            <v>Tubo de PVC rigido, soldavel, com diametro de 40mm, inclusive conexoes e emendas, exclusive abertura e fechamento de rasgo.  Fornecimento e assentamento.</v>
          </cell>
          <cell r="D4418" t="str">
            <v>m</v>
          </cell>
          <cell r="E4418">
            <v>5.62</v>
          </cell>
        </row>
        <row r="4419">
          <cell r="A4419" t="str">
            <v>IT004512</v>
          </cell>
          <cell r="B4419" t="str">
            <v>IT15050103/</v>
          </cell>
          <cell r="C4419" t="str">
            <v>Tubo de PVC rigido para esgoto, com diametro de 50mm.  Fornecimento e assentamento.</v>
          </cell>
          <cell r="D4419" t="str">
            <v>un</v>
          </cell>
          <cell r="E4419">
            <v>9.89</v>
          </cell>
        </row>
        <row r="4420">
          <cell r="A4420" t="str">
            <v>IT004671</v>
          </cell>
          <cell r="B4420" t="str">
            <v>IT15050106A</v>
          </cell>
          <cell r="C4420" t="str">
            <v>Tubo de PVC rigido, soldavel, com diametro de 75mm, inclusive conexoes e emendas, exclusive abertura e fechamento de rasgo.  Fornecimento e assentamento.</v>
          </cell>
          <cell r="D4420" t="str">
            <v>m</v>
          </cell>
          <cell r="E4420">
            <v>15.57</v>
          </cell>
        </row>
        <row r="4421">
          <cell r="A4421" t="str">
            <v>IT001051</v>
          </cell>
          <cell r="B4421" t="str">
            <v>IT15050109A</v>
          </cell>
          <cell r="C4421" t="str">
            <v>Tubo de PVC rigido de 100mm, soldavel, inclusive conexoes, emendas, exclusive abertura e fechamento de rasgo.  Fornecimento e assentamento.</v>
          </cell>
          <cell r="D4421" t="str">
            <v>m</v>
          </cell>
          <cell r="E4421">
            <v>12.13</v>
          </cell>
        </row>
        <row r="4422">
          <cell r="A4422" t="str">
            <v>IT001052</v>
          </cell>
          <cell r="B4422" t="str">
            <v>IT15050112A</v>
          </cell>
          <cell r="C4422" t="str">
            <v>Tubo de PVC rigido de 150mm, soldavel, inclusive conexoes, emendas, exclusive abertura e fechamento de rasgo.  Fornecimento e assentamento.</v>
          </cell>
          <cell r="D4422" t="str">
            <v>m</v>
          </cell>
          <cell r="E4422">
            <v>21.51</v>
          </cell>
        </row>
        <row r="4423">
          <cell r="A4423" t="str">
            <v>IT004191</v>
          </cell>
          <cell r="B4423" t="str">
            <v>IT15050115A</v>
          </cell>
          <cell r="C4423" t="str">
            <v>Tubo de PVC rigido, soldavel, com diametro de 200mm, inclusive conexoes, emendas, exclusive abertura e fechamento de rasgo de alvenaria.  Fornecimento e montagem.</v>
          </cell>
          <cell r="D4423" t="str">
            <v>m</v>
          </cell>
          <cell r="E4423">
            <v>36.200000000000003</v>
          </cell>
        </row>
        <row r="4424">
          <cell r="A4424" t="str">
            <v>IT009285</v>
          </cell>
          <cell r="B4424" t="str">
            <v>IT15050150/</v>
          </cell>
          <cell r="C4424" t="str">
            <v>Tubo de PVC rigido, soldavel, com diametro de 20mm.  Fornecimento.</v>
          </cell>
          <cell r="D4424" t="str">
            <v>m</v>
          </cell>
          <cell r="E4424">
            <v>0.89</v>
          </cell>
        </row>
        <row r="4425">
          <cell r="A4425" t="str">
            <v>IT001059</v>
          </cell>
          <cell r="B4425" t="str">
            <v>IT25040068A</v>
          </cell>
          <cell r="C4425" t="str">
            <v>Eletroduto de PVC rigido, diametro de 3", inclusive conexoes e emendas, exclusive abertura e fechamento de rasgo.  Fornecimento e assentamento.</v>
          </cell>
          <cell r="D4425" t="str">
            <v>m</v>
          </cell>
          <cell r="E4425">
            <v>10.11</v>
          </cell>
        </row>
        <row r="4426">
          <cell r="A4426" t="str">
            <v>IT001060</v>
          </cell>
          <cell r="B4426" t="str">
            <v>IT25040071A</v>
          </cell>
          <cell r="C4426" t="str">
            <v>Eletroduto de PVC rigido, diametro de 4", inclusive conexoes e emendas, exclusive abertura e fechamento de rasgo.  Fornecimento e assentamento.</v>
          </cell>
          <cell r="D4426" t="str">
            <v>m</v>
          </cell>
          <cell r="E4426">
            <v>13.94</v>
          </cell>
        </row>
        <row r="4427">
          <cell r="A4427" t="str">
            <v>IT005341</v>
          </cell>
          <cell r="B4427" t="str">
            <v>IT25060053/</v>
          </cell>
          <cell r="C4427" t="str">
            <v>Curva de 90o, para eletroduto de PVC rigido, roscavel, com diametro de 3/4".  Fornecimento e assentamento.</v>
          </cell>
          <cell r="D4427" t="str">
            <v>un</v>
          </cell>
          <cell r="E4427">
            <v>1.88</v>
          </cell>
        </row>
        <row r="4428">
          <cell r="A4428" t="str">
            <v>IT005240</v>
          </cell>
          <cell r="B4428" t="str">
            <v>IT25060056/</v>
          </cell>
          <cell r="C4428" t="str">
            <v>Curva de 90o, para eletroduto de PVC rigido, roscavel, com diametro de 1".  Fornecimento e assentamento.</v>
          </cell>
          <cell r="D4428" t="str">
            <v>un</v>
          </cell>
          <cell r="E4428">
            <v>2.2999999999999998</v>
          </cell>
        </row>
        <row r="4429">
          <cell r="A4429" t="str">
            <v>IT001061</v>
          </cell>
          <cell r="B4429" t="str">
            <v>IT25080050A</v>
          </cell>
          <cell r="C4429" t="str">
            <v>Eletroduto de PVC rigido corrugado, diametro de 1/2", inclusive conexoes e emendas.  Fornecimento e assentamento.</v>
          </cell>
          <cell r="D4429" t="str">
            <v>m</v>
          </cell>
          <cell r="E4429">
            <v>1.46</v>
          </cell>
        </row>
        <row r="4430">
          <cell r="A4430" t="str">
            <v>IT001063</v>
          </cell>
          <cell r="B4430" t="str">
            <v>IT25080053A</v>
          </cell>
          <cell r="C4430" t="str">
            <v>Eletroduto de PVC rigido corrugado, diametro de 3/4", inclusive conexoes e emendas.  Fornecimento e assentamento.</v>
          </cell>
          <cell r="D4430" t="str">
            <v>m</v>
          </cell>
          <cell r="E4430">
            <v>1.92</v>
          </cell>
        </row>
        <row r="4431">
          <cell r="A4431" t="str">
            <v>IT001062</v>
          </cell>
          <cell r="B4431" t="str">
            <v>IT25080056A</v>
          </cell>
          <cell r="C4431" t="str">
            <v>Eletroduto de PVC rigido corrugado, diametro de 1", inclusive conexoes e emendas.  Fornecimento e assentamento.</v>
          </cell>
          <cell r="D4431" t="str">
            <v>m</v>
          </cell>
          <cell r="E4431">
            <v>2.4900000000000002</v>
          </cell>
        </row>
        <row r="4432">
          <cell r="A4432" t="str">
            <v>IT016675</v>
          </cell>
          <cell r="B4432" t="str">
            <v>IT25100056/</v>
          </cell>
          <cell r="C4432" t="str">
            <v>Eletroduto espiral flexivel de polietileno de alta densidade, tipo Kanalex ou similar, diametro de 32mm (1 14/4" ), com arame-guia galvanizado revestido em PVC, inclusive emendas e tamponamento.  Fornecimento.</v>
          </cell>
          <cell r="D4432" t="str">
            <v>m</v>
          </cell>
          <cell r="E4432">
            <v>2.06</v>
          </cell>
        </row>
        <row r="4433">
          <cell r="A4433" t="str">
            <v>IT016008</v>
          </cell>
          <cell r="B4433" t="str">
            <v>IT25100062/</v>
          </cell>
          <cell r="C4433" t="str">
            <v>Duto espiral flexivel em polietileno de alta densidade, tipo Kanalex ou similar, diametro de 50mm (2" ), com arame-guia galvanizado revestido em PVC, inclusive emendas e tamponamento.  Fornecimento.</v>
          </cell>
          <cell r="D4433" t="str">
            <v>m</v>
          </cell>
          <cell r="E4433">
            <v>2.17</v>
          </cell>
        </row>
        <row r="4434">
          <cell r="A4434" t="str">
            <v>IT005102</v>
          </cell>
          <cell r="B4434" t="str">
            <v>IT25100065A</v>
          </cell>
          <cell r="C4434" t="str">
            <v>Duto espiral flexivel em polietileno de alta densidade, tipo Kanalex ou similar, diametro de 75mm (3" ), com arame-guia galvanizado revestido em PVC, inclusive emendas e tamponamento.  Fornecimento.</v>
          </cell>
          <cell r="D4434" t="str">
            <v>m</v>
          </cell>
          <cell r="E4434">
            <v>3.89</v>
          </cell>
        </row>
        <row r="4435">
          <cell r="A4435" t="str">
            <v>IT016677</v>
          </cell>
          <cell r="B4435" t="str">
            <v>IT25100068/</v>
          </cell>
          <cell r="C4435" t="str">
            <v>Eletroduto espiral flexivel de polietileno de alta densidade, tipo Kanalex ou similar, diametro de 100mm (4" ), com arame-guia galvanizado revestido em PVC, inclusive emendas e tamponamento.  Fornecimento.</v>
          </cell>
          <cell r="D4435" t="str">
            <v>m</v>
          </cell>
          <cell r="E4435">
            <v>4.7699999999999996</v>
          </cell>
        </row>
        <row r="4436">
          <cell r="A4436" t="str">
            <v>IT016682</v>
          </cell>
          <cell r="B4436" t="str">
            <v>IT25100071/</v>
          </cell>
          <cell r="C4436" t="str">
            <v>Eletroduto espiral flexivel de polietileno de alta densidade, tipo Kanalex ou similar, diametro de 125mm (5" ), com arame-guia galvanizado revestido em PVC, inclusive emendas e tamponamento.  Fornecimento.</v>
          </cell>
          <cell r="D4436" t="str">
            <v>m</v>
          </cell>
          <cell r="E4436">
            <v>7.88</v>
          </cell>
        </row>
        <row r="4437">
          <cell r="A4437" t="str">
            <v>IT016676</v>
          </cell>
          <cell r="B4437" t="str">
            <v>IT25100106/</v>
          </cell>
          <cell r="C4437" t="str">
            <v>Linha de duto espiral flexivel de polietileno de alta densidade, tipo Kanalex ou similar, diametro de 32mm (1 14/4" ), com arame-guia galvanizado revestido em PVC, inclusive emendas e tamponamento, exclusive escavacao e reaterro.</v>
          </cell>
          <cell r="D4437" t="str">
            <v>m</v>
          </cell>
          <cell r="E4437">
            <v>4.24</v>
          </cell>
        </row>
        <row r="4438">
          <cell r="A4438" t="str">
            <v>IT016009</v>
          </cell>
          <cell r="B4438" t="str">
            <v>IT25100112/</v>
          </cell>
          <cell r="C4438" t="str">
            <v>Linha de duto espiral flexivel em polietileno de alta densidade, tipo Kanalex ou similar, diametro de 50mm (2" ), lancadi diretamente ao solo com com arame-guia galvanizado revestido em PVC, inclusive emendas e tamponamento, exclusive excavacao e reaterro</v>
          </cell>
          <cell r="D4438" t="str">
            <v>m</v>
          </cell>
          <cell r="E4438">
            <v>4.3499999999999996</v>
          </cell>
        </row>
        <row r="4439">
          <cell r="A4439" t="str">
            <v>IT016011</v>
          </cell>
          <cell r="B4439" t="str">
            <v>IT25100115/</v>
          </cell>
          <cell r="C4439" t="str">
            <v>Linha de duto espiral flexivel em polietileno de alta densidade, tipo Kanalex ou similar, diametro de 75mm (3" ), lancadi diretamente ao solo com com arame-guia galvanizado revestido em PVC, inclusive emendas e tamponamento, exclusive excavacao e reaterro</v>
          </cell>
          <cell r="D4439" t="str">
            <v>m</v>
          </cell>
          <cell r="E4439">
            <v>6.07</v>
          </cell>
        </row>
        <row r="4440">
          <cell r="A4440" t="str">
            <v>IT016678</v>
          </cell>
          <cell r="B4440" t="str">
            <v>IT25100118/</v>
          </cell>
          <cell r="C4440" t="str">
            <v>Linha de duto espiral flexivel de polietileno de alta densidade, tipo Kanalex ou similar, diametro de 100mm (4" ), com arame-guia galvanizado revestido em PVC, inclusive emendas e tamponamento, exclusive escavacao e reaterro.</v>
          </cell>
          <cell r="D4440" t="str">
            <v>m</v>
          </cell>
          <cell r="E4440">
            <v>6.95</v>
          </cell>
        </row>
        <row r="4441">
          <cell r="A4441" t="str">
            <v>IT016679</v>
          </cell>
          <cell r="B4441" t="str">
            <v>IT25100121/</v>
          </cell>
          <cell r="C4441" t="str">
            <v>Linha de duto espiral flexivel de polietileno de alta densidade, tipo Kanalex ou similar, diametro de 125mm (5" ), com arame-guia galvanizado revestido em PVC, inclusive emendas e tamponamento, exclusive escavacao e reaterro.</v>
          </cell>
          <cell r="D4441" t="str">
            <v>m</v>
          </cell>
          <cell r="E4441">
            <v>10.06</v>
          </cell>
        </row>
        <row r="4442">
          <cell r="A4442" t="str">
            <v>IT016010</v>
          </cell>
          <cell r="B4442" t="str">
            <v>IT25100156/</v>
          </cell>
          <cell r="C4442" t="str">
            <v>Linha dupla de duto espiral flexivel em polietileno de alta densidade, tipo Kanalex ou similar, diametro de 50mm (2" ), lancadi diretamente ao solo com com arame-guia galvanizado revestido em PVC, inclusive emendas e tamponamento, exclusive excavacao e re</v>
          </cell>
          <cell r="D4442" t="str">
            <v>m</v>
          </cell>
          <cell r="E4442">
            <v>7.15</v>
          </cell>
        </row>
        <row r="4443">
          <cell r="A4443" t="str">
            <v>IT016012</v>
          </cell>
          <cell r="B4443" t="str">
            <v>IT25100159/</v>
          </cell>
          <cell r="C4443" t="str">
            <v>Linha dupla de duto espiral flexivel em polietileno de alta densidade, tipo Kanalex ou similar, diametro de 75mm (3" ), lancadi diretamente ao solo com com arame-guia galvanizado revestido em PVC, inclusive emendas e tamponamento, exclusive excavacao e re</v>
          </cell>
          <cell r="D4443" t="str">
            <v>m</v>
          </cell>
          <cell r="E4443">
            <v>10.58</v>
          </cell>
        </row>
        <row r="4444">
          <cell r="A4444" t="str">
            <v>IT016680</v>
          </cell>
          <cell r="B4444" t="str">
            <v>IT25100162/</v>
          </cell>
          <cell r="C4444" t="str">
            <v>Linha dupla de duto espiral flexivel de polietileno de alta densidade, tipo Kanalex ou similar, diametro de 100mm (4" ),lancado diretamente no solo com arame-guia galvanizado revestido em PVC, inclusive emendas e tamponamento, exclusive escavacao e reater</v>
          </cell>
          <cell r="D4444" t="str">
            <v>m</v>
          </cell>
          <cell r="E4444">
            <v>22.47</v>
          </cell>
        </row>
        <row r="4445">
          <cell r="A4445" t="str">
            <v>IT016681</v>
          </cell>
          <cell r="B4445" t="str">
            <v>IT25100165/</v>
          </cell>
          <cell r="C4445" t="str">
            <v>Linha dupla de duto espiral flexivel de polietileno de alta densidade, tipo Kanalex ou similar, diametro de 125mm (5" ),lancado diretamente no solo com arame-guia galvanizado revestido em PVC, inclusive emendas e tamponamento, exclusive escavacao e reater</v>
          </cell>
          <cell r="D4445" t="str">
            <v>m</v>
          </cell>
          <cell r="E4445">
            <v>28.68</v>
          </cell>
        </row>
        <row r="4446">
          <cell r="A4446" t="str">
            <v>IT010104</v>
          </cell>
          <cell r="B4446" t="str">
            <v>IT25120050/</v>
          </cell>
          <cell r="C4446" t="str">
            <v>Construcao de linha simples de tubo de PVC rigido, serie R de 100mm, para protecao de condutores de sistema de telefonia, assentados e cobertos com camada de concreto simples, exclusive escavacao e reaterro.</v>
          </cell>
          <cell r="D4446" t="str">
            <v>m</v>
          </cell>
          <cell r="E4446">
            <v>15.17</v>
          </cell>
        </row>
        <row r="4447">
          <cell r="A4447" t="str">
            <v>IT010103</v>
          </cell>
          <cell r="B4447" t="str">
            <v>IT25120100/</v>
          </cell>
          <cell r="C4447" t="str">
            <v>Construcao de linha dupla de tubo de PVC rigido, serie R de 100mm, para protecao de condutores de sistema de telefonia, assentados e cobertos com camada de concreto simples, exclusive escavacao e reaterro.</v>
          </cell>
          <cell r="D4447" t="str">
            <v>m</v>
          </cell>
          <cell r="E4447">
            <v>30.4</v>
          </cell>
        </row>
        <row r="4448">
          <cell r="A4448" t="str">
            <v>IT010102</v>
          </cell>
          <cell r="B4448" t="str">
            <v>IT25120150/</v>
          </cell>
          <cell r="C4448" t="str">
            <v>Construcao de linha tripla de tubo de PVC rigido, serie R de 100mm, para protecao de condutores de sistema de telefonia, assentados e cobertos com camada de concreto simples, exclusive escavacao e reaterro.</v>
          </cell>
          <cell r="D4448" t="str">
            <v>m</v>
          </cell>
          <cell r="E4448">
            <v>45.49</v>
          </cell>
        </row>
        <row r="4449">
          <cell r="A4449" t="str">
            <v>IT010101</v>
          </cell>
          <cell r="B4449" t="str">
            <v>IT25120200/</v>
          </cell>
          <cell r="C4449" t="str">
            <v>Construcao de linha quadrupla de tubo de PVC rigido, serie R de 100mm, para protecao de condutores de sistema de telefonia, assentados e cobertos com camada de concreto simples, exclusive escavacao e reaterro.</v>
          </cell>
          <cell r="D4449" t="str">
            <v>m</v>
          </cell>
          <cell r="E4449">
            <v>60.64</v>
          </cell>
        </row>
        <row r="4450">
          <cell r="A4450" t="str">
            <v>IT010100</v>
          </cell>
          <cell r="B4450" t="str">
            <v>IT25120300/</v>
          </cell>
          <cell r="C4450" t="str">
            <v>Construcao de linha sextupla de tubo de PVC rigido, serie R de 100mm, para protecao de condutores de sistema de telefonia, assentados e cobertos com camada de concreto simples, exclusive escavacao e reaterro.</v>
          </cell>
          <cell r="D4450" t="str">
            <v>m</v>
          </cell>
          <cell r="E4450">
            <v>90.97</v>
          </cell>
        </row>
        <row r="4451">
          <cell r="A4451" t="str">
            <v>IT004039</v>
          </cell>
          <cell r="B4451" t="str">
            <v>IT25140053A</v>
          </cell>
          <cell r="C4451" t="str">
            <v>Eletroduto de ferro galvanizado, diametro de 3/4", inclusive conexoes e emendas, exclusive abertura de rasgo.  Fornecimento e colocacao.</v>
          </cell>
          <cell r="D4451" t="str">
            <v>h</v>
          </cell>
          <cell r="E4451">
            <v>5.21</v>
          </cell>
        </row>
        <row r="4452">
          <cell r="A4452" t="str">
            <v>IT001040</v>
          </cell>
          <cell r="B4452" t="str">
            <v>IT25140056A</v>
          </cell>
          <cell r="C4452" t="str">
            <v>Eletroduto de ferro galvanizado, diametro de 25mm (1"), inclusive conexoes e emendas, exclusive abertura e fechamento rasgo.  Fornecimento e colocacao.</v>
          </cell>
          <cell r="D4452" t="str">
            <v>m</v>
          </cell>
          <cell r="E4452">
            <v>6.43</v>
          </cell>
        </row>
        <row r="4453">
          <cell r="A4453" t="str">
            <v>IT001041</v>
          </cell>
          <cell r="B4453" t="str">
            <v>IT25140059A</v>
          </cell>
          <cell r="C4453" t="str">
            <v>Eletroduto de ferro galvanizado, diametro de 1 1/2", inclusive conexoes e emendas, exclusive abertura e fechamento rasgo.  Fornecimento e colocacao.</v>
          </cell>
          <cell r="D4453" t="str">
            <v>m</v>
          </cell>
          <cell r="E4453">
            <v>10.63</v>
          </cell>
        </row>
        <row r="4454">
          <cell r="A4454" t="str">
            <v>IT001042</v>
          </cell>
          <cell r="B4454" t="str">
            <v>IT25140062A</v>
          </cell>
          <cell r="C4454" t="str">
            <v>Eletroduto de ferro galvanizado, diametro de 50mm (2"), inclusive conexoes e emendas, exclusive abertura e fechamento rasgo.  Fornecimento e colocacao.</v>
          </cell>
          <cell r="D4454" t="str">
            <v>m</v>
          </cell>
          <cell r="E4454">
            <v>12.86</v>
          </cell>
        </row>
        <row r="4455">
          <cell r="A4455" t="str">
            <v>IT001038</v>
          </cell>
          <cell r="B4455" t="str">
            <v>IT25140065/</v>
          </cell>
          <cell r="C4455" t="str">
            <v>Eletroduto de ferro galvanizado, diametro de 50mm (2"), exclusive luvas, curvas, abertura e fechamento de rasgo.  Fornecimento e colocacao.</v>
          </cell>
          <cell r="D4455" t="str">
            <v>m</v>
          </cell>
          <cell r="E4455">
            <v>13.75</v>
          </cell>
        </row>
        <row r="4456">
          <cell r="A4456" t="str">
            <v>IT003939</v>
          </cell>
          <cell r="B4456" t="str">
            <v>IT25140068A</v>
          </cell>
          <cell r="C4456" t="str">
            <v>Eletroduto de ferro galvanizado, diametro de 2 1/2", inclusive conexoes e emendas, exclusive abertura de alvenaria.  Fornecimento e assentamento.</v>
          </cell>
          <cell r="D4456" t="str">
            <v>m</v>
          </cell>
          <cell r="E4456">
            <v>16.940000000000001</v>
          </cell>
        </row>
        <row r="4457">
          <cell r="A4457" t="str">
            <v>IT001039</v>
          </cell>
          <cell r="B4457" t="str">
            <v>IT25140071/</v>
          </cell>
          <cell r="C4457" t="str">
            <v>Eletroduto de ferro galvanizado, diametro de 75mm (3"), exclusive luvas, curvas, abertura e fechamento rasgo.  Fornecimento e colocacao.</v>
          </cell>
          <cell r="D4457" t="str">
            <v>m</v>
          </cell>
          <cell r="E4457">
            <v>21.18</v>
          </cell>
        </row>
        <row r="4458">
          <cell r="A4458" t="str">
            <v>IT001043</v>
          </cell>
          <cell r="B4458" t="str">
            <v>IT25140074A</v>
          </cell>
          <cell r="C4458" t="str">
            <v>Eletroduto de ferro galvanizado, diametro de 75mm (3"), inclusive conexoes e emendas, exclusive abertura e fechamento rasgo.  Fornecimento e colocacao.</v>
          </cell>
          <cell r="D4458" t="str">
            <v>m</v>
          </cell>
          <cell r="E4458">
            <v>21.39</v>
          </cell>
        </row>
        <row r="4459">
          <cell r="A4459" t="str">
            <v>IT001044</v>
          </cell>
          <cell r="B4459" t="str">
            <v>IT25140077A</v>
          </cell>
          <cell r="C4459" t="str">
            <v>Eletroduto de ferro galvanizado, diametro de 100mm (4"), inclusive conexoes e emendas, exclusive abertura e fechamento rasgo.  Fornecimento e colocacao.</v>
          </cell>
          <cell r="D4459" t="str">
            <v>m</v>
          </cell>
          <cell r="E4459">
            <v>26.28</v>
          </cell>
        </row>
        <row r="4460">
          <cell r="A4460" t="str">
            <v>IT003960</v>
          </cell>
          <cell r="B4460" t="str">
            <v>IT25140109A</v>
          </cell>
          <cell r="C4460" t="str">
            <v>Eletroduto pesado, tipo Apollo, com diametro de 1 1/4", inclusive conexoes e emendas, exclusive abertura e fechamento de rasgo.  Fornecimento e colocacao.</v>
          </cell>
          <cell r="D4460" t="str">
            <v>m</v>
          </cell>
          <cell r="E4460">
            <v>11.62</v>
          </cell>
        </row>
        <row r="4461">
          <cell r="A4461" t="str">
            <v>IT001050</v>
          </cell>
          <cell r="B4461" t="str">
            <v>IT25160050/</v>
          </cell>
          <cell r="C4461" t="str">
            <v>Bucha redonda de ferro galvanizado, diametro de 50mm (2"), para o de 25mm (1").  Fornecimento e colocacao.</v>
          </cell>
          <cell r="D4461" t="str">
            <v>un</v>
          </cell>
          <cell r="E4461">
            <v>8.0500000000000007</v>
          </cell>
        </row>
        <row r="4462">
          <cell r="A4462" t="str">
            <v>IT001048</v>
          </cell>
          <cell r="B4462" t="str">
            <v>IT25160150/</v>
          </cell>
          <cell r="C4462" t="str">
            <v>Curva longa de ferro galvanizado, diametro de 50mm (2").  Fornecimento e colocacao.</v>
          </cell>
          <cell r="D4462" t="str">
            <v>un</v>
          </cell>
          <cell r="E4462">
            <v>8.86</v>
          </cell>
        </row>
        <row r="4463">
          <cell r="A4463" t="str">
            <v>IT006376</v>
          </cell>
          <cell r="B4463" t="str">
            <v>IT25180050A</v>
          </cell>
          <cell r="C4463" t="str">
            <v>Eletrocalha perfurada, dobra "C", medindo (200x75)mm, referencia 4600, Marvitec ou similar.  Fornecimento e colocacao.</v>
          </cell>
          <cell r="D4463" t="str">
            <v>m</v>
          </cell>
          <cell r="E4463">
            <v>39.25</v>
          </cell>
        </row>
        <row r="4464">
          <cell r="A4464" t="str">
            <v>IT006377</v>
          </cell>
          <cell r="B4464" t="str">
            <v>IT25180100A</v>
          </cell>
          <cell r="C4464" t="str">
            <v>Eletrocalha perfurada, dobra "C", medindo (500x75)mm, referencia 4600, Marvitec ou similar.  Fornecimento e colocacao.</v>
          </cell>
          <cell r="D4464" t="str">
            <v>m</v>
          </cell>
          <cell r="E4464">
            <v>68.44</v>
          </cell>
        </row>
        <row r="4465">
          <cell r="A4465" t="str">
            <v>IT009536</v>
          </cell>
          <cell r="B4465" t="str">
            <v>IT25180150/</v>
          </cell>
          <cell r="C4465" t="str">
            <v>Eletrocalha perfurada U, medindo (100x100)mm, sem tampa.  Fornecimento.</v>
          </cell>
          <cell r="D4465" t="str">
            <v>m</v>
          </cell>
          <cell r="E4465">
            <v>16.21</v>
          </cell>
        </row>
        <row r="4466">
          <cell r="A4466" t="str">
            <v>IT009537</v>
          </cell>
          <cell r="B4466" t="str">
            <v>IT25180250/</v>
          </cell>
          <cell r="C4466" t="str">
            <v>Eletrocalha perfurada U, medindo (300x150)mm, sem tampa.  Fornecimento.</v>
          </cell>
          <cell r="D4466" t="str">
            <v>m</v>
          </cell>
          <cell r="E4466">
            <v>32.270000000000003</v>
          </cell>
        </row>
        <row r="4467">
          <cell r="A4467" t="str">
            <v>IT006571</v>
          </cell>
          <cell r="B4467" t="str">
            <v>IT25200050/</v>
          </cell>
          <cell r="C4467" t="str">
            <v>Conjunto de embutir Pial Silentoque, fosforescente, com placa, 1 tecla paralela e 1 tomada universal redonda.  Fornecimento e colocacao.</v>
          </cell>
          <cell r="D4467" t="str">
            <v>un</v>
          </cell>
          <cell r="E4467">
            <v>7.61</v>
          </cell>
        </row>
        <row r="4468">
          <cell r="A4468" t="str">
            <v>IT000956</v>
          </cell>
          <cell r="B4468" t="str">
            <v>IT25200100/</v>
          </cell>
          <cell r="C4468" t="str">
            <v>Instalacao de ponto de luz equivalente a 2 varas de eletroduto de PVC rigido de 1/2", 12m de fio 2,5mm2, caixas, conexoes, luvas, curva e interruptor de embutir com placa fosforescente, linha Silentoque, da Pial ou similar, inclusive abertura e fechamento</v>
          </cell>
          <cell r="D4468" t="str">
            <v>un</v>
          </cell>
          <cell r="E4468">
            <v>60.44</v>
          </cell>
        </row>
        <row r="4469">
          <cell r="A4469" t="str">
            <v>IT000954</v>
          </cell>
          <cell r="B4469" t="str">
            <v>IT25200103/</v>
          </cell>
          <cell r="C4469" t="str">
            <v xml:space="preserve">Instalacao de ponto de luz equivalente a 2 varas de eletroduto pesado Apollo ou similar de 3/4", 12m de fio 2,5mm2, caixas, conexoes, luvas, curva e interruptor de embutir com placa  fosforescente, linha Silentoque, da Pial ou similar, inclusive abertura </v>
          </cell>
          <cell r="D4469" t="str">
            <v>un</v>
          </cell>
          <cell r="E4469">
            <v>92.35</v>
          </cell>
        </row>
        <row r="4470">
          <cell r="A4470" t="str">
            <v>IT000955</v>
          </cell>
          <cell r="B4470" t="str">
            <v>IT25200106/</v>
          </cell>
          <cell r="C4470" t="str">
            <v>Instalacao de ponto de luz equivalente a 2 varas de eletroduto de PVC rigido de 3/4", 12m de fio 2,5mm2, caixas, conexoes, luvas, curva e interruptor de embutir com placa fosforescente, linha Silentoque, da Pial ou similar, inclusive abertura e fechamento</v>
          </cell>
          <cell r="D4470" t="str">
            <v>un</v>
          </cell>
          <cell r="E4470">
            <v>67.13</v>
          </cell>
        </row>
        <row r="4471">
          <cell r="A4471" t="str">
            <v>IT005653</v>
          </cell>
          <cell r="B4471" t="str">
            <v>IT25200150A</v>
          </cell>
          <cell r="C4471" t="str">
            <v>Instalacao de ponto de luz aparente, sobre madeira, compreendendo: roseta de madeira, cleats de louca, fita isolante, plafonier, receptaculo, parafusos e buchas de nylon, 12m de fio paralelo de 2,5mm2.</v>
          </cell>
          <cell r="D4471" t="str">
            <v>un</v>
          </cell>
          <cell r="E4471">
            <v>37.979999999999997</v>
          </cell>
        </row>
        <row r="4472">
          <cell r="A4472" t="str">
            <v>IT005295</v>
          </cell>
          <cell r="B4472" t="str">
            <v>IT25200200/</v>
          </cell>
          <cell r="C4472" t="str">
            <v>Instalacao de um conjunto de 2 pontos de luz equivalente a 5 varas de eletroduto de PVC rigido de 3/4", 33m de fio 2,5mm2, caixas, conexoes, luvas, curva e interruptor de embutir com placa fosforescente, linha Silentoque, da Pial ou similar, inclusive abe</v>
          </cell>
          <cell r="D4472" t="str">
            <v>un</v>
          </cell>
          <cell r="E4472">
            <v>116.16</v>
          </cell>
        </row>
        <row r="4473">
          <cell r="A4473" t="str">
            <v>IT005296</v>
          </cell>
          <cell r="B4473" t="str">
            <v>IT25200250/</v>
          </cell>
          <cell r="C4473" t="str">
            <v>Instalacao de um conjunto de 3 pontos de luz equivalente a 6 varas de eletroduto pesado Apollo ou similar de 3/4", 50m de fio 2,5mm2, caixas, conexoes, luvas, curva e interruptor de embutir com placa fosforescente, linha Silentoque, da Pial ou similar, in</v>
          </cell>
          <cell r="D4473" t="str">
            <v>un</v>
          </cell>
          <cell r="E4473">
            <v>149.06</v>
          </cell>
        </row>
        <row r="4474">
          <cell r="A4474" t="str">
            <v>IT000957</v>
          </cell>
          <cell r="B4474" t="str">
            <v>IT25200300/</v>
          </cell>
          <cell r="C4474" t="str">
            <v>Instalacao de um conjunto de 4 pontos de luz equivalente a 7 varas de eletroduto pesado Apollo ou similar de 3/4", 50m de fio 2,5mm2, caixas, conexoes, luvas, curva e interruptor de embutir com placa fosforescente, linha Silentoque, da Pial ou similar, in</v>
          </cell>
          <cell r="D4474" t="str">
            <v>un</v>
          </cell>
          <cell r="E4474">
            <v>299.31</v>
          </cell>
        </row>
        <row r="4475">
          <cell r="A4475" t="str">
            <v>IT009043</v>
          </cell>
          <cell r="B4475" t="str">
            <v>IT25200303/</v>
          </cell>
          <cell r="C4475" t="str">
            <v>Instalacao de um conjunto de 4 pontos de luz equivalente a 7 varas de eletroduto de PVC rigido de 3/4", 50m de fio 2,5mm2, caixas, conexoes, luvas, curva e interruptor de embutir com placa fosforescente, linha Silentoque, da Pial ou similar, inclusive abe</v>
          </cell>
          <cell r="D4475" t="str">
            <v>un</v>
          </cell>
          <cell r="E4475">
            <v>190.13</v>
          </cell>
        </row>
        <row r="4476">
          <cell r="A4476" t="str">
            <v>IT004458</v>
          </cell>
          <cell r="B4476" t="str">
            <v>IT25200350/</v>
          </cell>
          <cell r="C4476" t="str">
            <v>Instalacao de um conjunto de 5 pontos de luz com eletroduto de PVC rigido de 1/2", inclusive abertura e fechamento de rasgo em alvenaria.</v>
          </cell>
          <cell r="D4476" t="str">
            <v>un</v>
          </cell>
          <cell r="E4476">
            <v>173.8</v>
          </cell>
        </row>
        <row r="4477">
          <cell r="A4477" t="str">
            <v>IT005297</v>
          </cell>
          <cell r="B4477" t="str">
            <v>IT25200353/</v>
          </cell>
          <cell r="C4477" t="str">
            <v>Instalacao de um conjunto de 5 pontos de luz equivalente a 8 varas de eletroduto de PVC rigido de  3/4", 57m de fio 2,5mm2, caixas, conexoes, luvas, curva e interruptor de embutir com placa fosforescente, linha Silentoque, da Pial ou similar, inclusive ab</v>
          </cell>
          <cell r="D4477" t="str">
            <v>un</v>
          </cell>
          <cell r="E4477">
            <v>179.12</v>
          </cell>
        </row>
        <row r="4478">
          <cell r="A4478" t="str">
            <v>IT000958</v>
          </cell>
          <cell r="B4478" t="str">
            <v>IT25200400/</v>
          </cell>
          <cell r="C4478" t="str">
            <v>Instalacao de um conjunto de 6 pontos de luz equivalente a 9 varas de eletroduto de PVC rigido de 3/4", 66m de fio 2,5mm2, caixas, conexoes, luvas, curva e interruptor de embutir com placa fosforescente, linha Silentoque, da Pial ou similar, inclusive abe</v>
          </cell>
          <cell r="D4478" t="str">
            <v>un</v>
          </cell>
          <cell r="E4478">
            <v>212.02</v>
          </cell>
        </row>
        <row r="4479">
          <cell r="A4479" t="str">
            <v>IT000959</v>
          </cell>
          <cell r="B4479" t="str">
            <v>IT25200403/</v>
          </cell>
          <cell r="C4479" t="str">
            <v>Instalacao de um conjunto de 6 pontos de luz equivalente a 9 varas de eletroduto de PVC rigido de 1/2", 66m de fio 2,5mm2, caixas, conexoes, luvas, curva e interruptor de embutir com placa fosforescente, linha Silentoque, da Pial ou similar, inclusive abe</v>
          </cell>
          <cell r="D4479" t="str">
            <v>un</v>
          </cell>
          <cell r="E4479">
            <v>197.6</v>
          </cell>
        </row>
        <row r="4480">
          <cell r="A4480" t="str">
            <v>IT000960</v>
          </cell>
          <cell r="B4480" t="str">
            <v>IT25200450/</v>
          </cell>
          <cell r="C4480" t="str">
            <v>Instalacao de um conjunto de 8 pontos de luz equivalente a 10 varas de eletroduto de PVC rigido de 3/4", 80m de fio 2,5mm2, caixas, conexoes, luvas, curva e interruptor de embutir com placa fosforescente, linha Silentoque, da Pial ou similar, inclusive ab</v>
          </cell>
          <cell r="D4480" t="str">
            <v>un</v>
          </cell>
          <cell r="E4480">
            <v>246.96</v>
          </cell>
        </row>
        <row r="4481">
          <cell r="A4481" t="str">
            <v>IT004554</v>
          </cell>
          <cell r="B4481" t="str">
            <v>IT25200500/</v>
          </cell>
          <cell r="C4481" t="str">
            <v>Instalacao de ponto de luz de campainha de alta potencia.</v>
          </cell>
          <cell r="D4481" t="str">
            <v>un</v>
          </cell>
          <cell r="E4481">
            <v>191.98</v>
          </cell>
        </row>
        <row r="4482">
          <cell r="A4482" t="str">
            <v>IT004637</v>
          </cell>
          <cell r="B4482" t="str">
            <v>IT25200503/</v>
          </cell>
          <cell r="C4482" t="str">
            <v>Instalacao de ponto de campainha, compreendendo: 2 varas de eletroduto de 1/2", 18m de fio no 18, botao e cigarra.</v>
          </cell>
          <cell r="D4482" t="str">
            <v>un</v>
          </cell>
          <cell r="E4482">
            <v>193.26</v>
          </cell>
        </row>
        <row r="4483">
          <cell r="A4483" t="str">
            <v>IT004457</v>
          </cell>
          <cell r="B4483" t="str">
            <v>IT25220050/</v>
          </cell>
          <cell r="C4483" t="str">
            <v>Instalacao de ponto de forca ate 2CV equivalente a 2 varas de eletroduto pesado Apollo ou similar de 1/2".</v>
          </cell>
          <cell r="D4483" t="str">
            <v>un</v>
          </cell>
          <cell r="E4483">
            <v>132.63</v>
          </cell>
        </row>
        <row r="4484">
          <cell r="A4484" t="str">
            <v>IT005651</v>
          </cell>
          <cell r="B4484" t="str">
            <v>IT25220053/</v>
          </cell>
          <cell r="C4484" t="str">
            <v>Instalacao de ponto de forca ate 2CV equivalente a 2 varas de eletroduto de PVC rigido de 1/2", 20m de fio de 2,5mm2, caixas e conexoes.</v>
          </cell>
          <cell r="D4484" t="str">
            <v>un</v>
          </cell>
          <cell r="E4484">
            <v>120.34</v>
          </cell>
        </row>
        <row r="4485">
          <cell r="A4485" t="str">
            <v>IT004506</v>
          </cell>
          <cell r="B4485" t="str">
            <v>IT25220100/</v>
          </cell>
          <cell r="C4485" t="str">
            <v>Instalacao de ponto de forca ate 4CV equivalente a 2 varas de eletroduto pesado Apollo ou similar de 3/4".</v>
          </cell>
          <cell r="D4485" t="str">
            <v>un</v>
          </cell>
          <cell r="E4485">
            <v>211.49</v>
          </cell>
        </row>
        <row r="4486">
          <cell r="A4486" t="str">
            <v>IT003820</v>
          </cell>
          <cell r="B4486" t="str">
            <v>IT25480350/</v>
          </cell>
          <cell r="C4486" t="str">
            <v>Quadro de distribuicao de energia para disjuntores termo-magneticos unipolares, de embutir, com porta e barramento neutro e trifasico, para instalacao de ate 40 disjuntores, com dispositivo para chave geral.  Fornecimento e colocacao.</v>
          </cell>
          <cell r="D4486" t="str">
            <v>un</v>
          </cell>
          <cell r="E4486">
            <v>251.61</v>
          </cell>
        </row>
        <row r="4487">
          <cell r="A4487" t="str">
            <v>IT003821</v>
          </cell>
          <cell r="B4487" t="str">
            <v>IT25480400/</v>
          </cell>
          <cell r="C4487" t="str">
            <v>Quadro de distribuicao de energia para disjuntores termo-magneticos unipolares, de embutir, com porta e barramento neutro e trifasico, para instalacao de ate 50 disjuntores, com dispositivo para chave geral.  Fornecimento e colocacao.</v>
          </cell>
          <cell r="D4487" t="str">
            <v>un</v>
          </cell>
          <cell r="E4487">
            <v>340.7</v>
          </cell>
        </row>
        <row r="4488">
          <cell r="A4488" t="str">
            <v>IT004641</v>
          </cell>
          <cell r="B4488" t="str">
            <v>IT25480450/</v>
          </cell>
          <cell r="C4488" t="str">
            <v>Quadro de distribuicao de energia para disjuntores termo-magneticos unipolares, de embutir, com porta e barramento neutro, para instalacao de ate 24 disjuntores, com dispositivo para chave geral.  Fornecimento e colocacao.</v>
          </cell>
          <cell r="D4488" t="str">
            <v>un</v>
          </cell>
          <cell r="E4488">
            <v>190.2</v>
          </cell>
        </row>
        <row r="4489">
          <cell r="A4489" t="str">
            <v>IT009599</v>
          </cell>
          <cell r="B4489" t="str">
            <v>IT25480500/</v>
          </cell>
          <cell r="C4489" t="str">
            <v>Base de armario Ardsal 10/14.  Fornecimento.</v>
          </cell>
          <cell r="D4489" t="str">
            <v>un</v>
          </cell>
          <cell r="E4489">
            <v>1067.6099999999999</v>
          </cell>
        </row>
        <row r="4490">
          <cell r="A4490" t="str">
            <v>IT005658</v>
          </cell>
          <cell r="B4490" t="str">
            <v>IT25480550/</v>
          </cell>
          <cell r="C4490" t="str">
            <v>Quadro monobloco em chapa de aco com 1,5mm de espessura, medindo (1200x600x300)mm, referencia EE-362 ou similar.  Fornecimento e colocacao.</v>
          </cell>
          <cell r="D4490" t="str">
            <v>un</v>
          </cell>
          <cell r="E4490">
            <v>386.07</v>
          </cell>
        </row>
        <row r="4491">
          <cell r="A4491" t="str">
            <v>IT009788</v>
          </cell>
          <cell r="B4491" t="str">
            <v>IT25480600/</v>
          </cell>
          <cell r="C4491" t="str">
            <v>Quadro de partida e comando para grupo gerador fixo existente com potencia de 145Kva.  Fornecimento e instalacao</v>
          </cell>
          <cell r="D4491" t="str">
            <v>un</v>
          </cell>
          <cell r="E4491">
            <v>3970.19</v>
          </cell>
        </row>
        <row r="4492">
          <cell r="A4492" t="str">
            <v>IT000967</v>
          </cell>
          <cell r="B4492" t="str">
            <v>IT25500050/</v>
          </cell>
          <cell r="C4492" t="str">
            <v>Disjuntor, unipolar, do tipo Quicklag de 10A a 30A.  Fornecimento e colocacao.</v>
          </cell>
          <cell r="D4492" t="str">
            <v>un</v>
          </cell>
          <cell r="E4492">
            <v>4.59</v>
          </cell>
        </row>
        <row r="4493">
          <cell r="A4493" t="str">
            <v>IT003826</v>
          </cell>
          <cell r="B4493" t="str">
            <v>IT25500053/</v>
          </cell>
          <cell r="C4493" t="str">
            <v>Disjuntor, unipolar, do tipo Quicklag de 35A.  Fornecimento e colocacao.</v>
          </cell>
          <cell r="D4493" t="str">
            <v>un</v>
          </cell>
          <cell r="E4493">
            <v>6.17</v>
          </cell>
        </row>
        <row r="4494">
          <cell r="A4494" t="str">
            <v>IT005239</v>
          </cell>
          <cell r="B4494" t="str">
            <v>IT25500150/</v>
          </cell>
          <cell r="C4494" t="str">
            <v>Disjuntor termomagnetico em caixa moldada, unipolar de 70A.  Fornecimento e colocacao.</v>
          </cell>
          <cell r="D4494" t="str">
            <v>un</v>
          </cell>
          <cell r="E4494">
            <v>20.77</v>
          </cell>
        </row>
        <row r="4495">
          <cell r="A4495" t="str">
            <v>IT003829</v>
          </cell>
          <cell r="B4495" t="str">
            <v>IT25500200/</v>
          </cell>
          <cell r="C4495" t="str">
            <v>Disjuntor, tripolar, Eletromar ou similar, tipo C, de 10A a 50A.  Fornecimento e colocacao.</v>
          </cell>
          <cell r="D4495" t="str">
            <v>un</v>
          </cell>
          <cell r="E4495">
            <v>28.1</v>
          </cell>
        </row>
        <row r="4496">
          <cell r="A4496" t="str">
            <v>IT005700</v>
          </cell>
          <cell r="B4496" t="str">
            <v>IT25500203/</v>
          </cell>
          <cell r="C4496" t="str">
            <v>Disjuntor, tripolar de 40A.  Fornecimento e colocacao.</v>
          </cell>
          <cell r="D4496" t="str">
            <v>un</v>
          </cell>
          <cell r="E4496">
            <v>30.82</v>
          </cell>
        </row>
        <row r="4497">
          <cell r="A4497" t="str">
            <v>IT005699</v>
          </cell>
          <cell r="B4497" t="str">
            <v>IT25500206/</v>
          </cell>
          <cell r="C4497" t="str">
            <v>Disjuntor, tripolar de 50A.  Fornecimento e colocacao.</v>
          </cell>
          <cell r="D4497" t="str">
            <v>un</v>
          </cell>
          <cell r="E4497">
            <v>30.67</v>
          </cell>
        </row>
        <row r="4498">
          <cell r="A4498" t="str">
            <v>IT003830</v>
          </cell>
          <cell r="B4498" t="str">
            <v>IT25500212/</v>
          </cell>
          <cell r="C4498" t="str">
            <v>Disjuntor, tripolar, Eletromar ou similar, tipo C, de 60A a 100A.  Fornecimento e colocacao.</v>
          </cell>
          <cell r="D4498" t="str">
            <v>un</v>
          </cell>
          <cell r="E4498">
            <v>35.15</v>
          </cell>
        </row>
        <row r="4499">
          <cell r="A4499" t="str">
            <v>IT000973</v>
          </cell>
          <cell r="B4499" t="str">
            <v>IT25500300/</v>
          </cell>
          <cell r="C4499" t="str">
            <v>Disjuntor, tripolar, Eletromar ou similar, tipo DA, 250A a 400A.  Fornecimento e colocacao.</v>
          </cell>
          <cell r="D4499" t="str">
            <v>un</v>
          </cell>
          <cell r="E4499">
            <v>1848.09</v>
          </cell>
        </row>
        <row r="4500">
          <cell r="A4500" t="str">
            <v>IT008154</v>
          </cell>
          <cell r="B4500" t="str">
            <v>IT25500350/</v>
          </cell>
          <cell r="C4500" t="str">
            <v>Disjuntor, tripolar, estavel, SF6, 630A/17,5Kv, 500MVA, 12,5KA, com chave de bloqueio mecanico, tipo Kirk, referencia HAI, ABB-SACE, equipado com TC's 40/SA ou 80/SA, acoplados aos terminais do disjuntor, referencia ABB-SACE, e rele secundario microproces</v>
          </cell>
          <cell r="D4500" t="str">
            <v>un</v>
          </cell>
          <cell r="E4500">
            <v>20849.38</v>
          </cell>
        </row>
        <row r="4501">
          <cell r="A4501" t="str">
            <v>IT008175</v>
          </cell>
          <cell r="B4501" t="str">
            <v>IT25500400/</v>
          </cell>
          <cell r="C4501" t="str">
            <v>Disjuntor termomagnetico, tripolar de 200A, 25KA, referencia XE225NC, Terasaki ou similar.  Fornecimento e colocacao.</v>
          </cell>
          <cell r="D4501" t="str">
            <v>un</v>
          </cell>
          <cell r="E4501">
            <v>689.44</v>
          </cell>
        </row>
        <row r="4502">
          <cell r="A4502" t="str">
            <v>IT008173</v>
          </cell>
          <cell r="B4502" t="str">
            <v>IT25500450/</v>
          </cell>
          <cell r="C4502" t="str">
            <v>Disjuntor termomagnetico, tripolar de 100A, 35/50KA, referencia XS100NS, Terasaki ou similar.  Fornecimento e colocacao.</v>
          </cell>
          <cell r="D4502" t="str">
            <v>un</v>
          </cell>
          <cell r="E4502">
            <v>409.01</v>
          </cell>
        </row>
        <row r="4503">
          <cell r="A4503" t="str">
            <v>IT008174</v>
          </cell>
          <cell r="B4503" t="str">
            <v>IT25500453/</v>
          </cell>
          <cell r="C4503" t="str">
            <v>Disjuntor termomagnetico, tripolar de 125A, 35/50KA, referencia XS225NS, Terasaki ou similar.  Fornecimento e colocacao.</v>
          </cell>
          <cell r="D4503" t="str">
            <v>un</v>
          </cell>
          <cell r="E4503">
            <v>1019.37</v>
          </cell>
        </row>
        <row r="4504">
          <cell r="A4504" t="str">
            <v>IT008176</v>
          </cell>
          <cell r="B4504" t="str">
            <v>IT25500459/</v>
          </cell>
          <cell r="C4504" t="str">
            <v>Disjuntor termomagnetico, tripolar de 225A, 35/50KA, referencia XS225NS, Terasaki ou similar.  Fornecimento e colocacao.</v>
          </cell>
          <cell r="D4504" t="str">
            <v>un</v>
          </cell>
          <cell r="E4504">
            <v>1019.37</v>
          </cell>
        </row>
        <row r="4505">
          <cell r="A4505" t="str">
            <v>IT008177</v>
          </cell>
          <cell r="B4505" t="str">
            <v>IT25500468/</v>
          </cell>
          <cell r="C4505" t="str">
            <v>Disjuntor termomagnetico, tripolar de 400A, 35KA, referencia XE600NS, Terasaki ou similar.  Fornecimento e colocacao.</v>
          </cell>
          <cell r="D4505" t="str">
            <v>un</v>
          </cell>
          <cell r="E4505">
            <v>1270.8499999999999</v>
          </cell>
        </row>
        <row r="4506">
          <cell r="A4506" t="str">
            <v>IT009770</v>
          </cell>
          <cell r="B4506" t="str">
            <v>IT25500550/</v>
          </cell>
          <cell r="C4506" t="str">
            <v>Disjuntor de volume reduzido de oleo tripolar, classe 15Kv, corrente nominal de 800A/500MVA, com os acessorios: carregador de mola motorizado, reles de abertura e fechamento, bloqueio mecanico Kirk.  Fornecimento e instalacao.</v>
          </cell>
          <cell r="D4506" t="str">
            <v>un</v>
          </cell>
          <cell r="E4506">
            <v>13293.37</v>
          </cell>
        </row>
        <row r="4507">
          <cell r="A4507" t="str">
            <v>IT003840</v>
          </cell>
          <cell r="B4507" t="str">
            <v>IT25520062/</v>
          </cell>
          <cell r="C4507" t="str">
            <v>Chave blindada, Continental ou similar, tripolar de 250V de 100A.  Fornecimento e colocacao.</v>
          </cell>
          <cell r="D4507" t="str">
            <v>un</v>
          </cell>
          <cell r="E4507">
            <v>145.97</v>
          </cell>
        </row>
        <row r="4508">
          <cell r="A4508" t="str">
            <v>IT003841</v>
          </cell>
          <cell r="B4508" t="str">
            <v>IT25520074/</v>
          </cell>
          <cell r="C4508" t="str">
            <v>Chave blindada, Continental ou similar, tripolar de 250V de 200A.  Fornecimento e colocacao.</v>
          </cell>
          <cell r="D4508" t="str">
            <v>un</v>
          </cell>
          <cell r="E4508">
            <v>216.54</v>
          </cell>
        </row>
        <row r="4509">
          <cell r="A4509" t="str">
            <v>IT003842</v>
          </cell>
          <cell r="B4509" t="str">
            <v>IT25520086/</v>
          </cell>
          <cell r="C4509" t="str">
            <v>Chave blindada, Continental ou similar, tripolar de 250V de 400A.  Fornecimento e colocacao.</v>
          </cell>
          <cell r="D4509" t="str">
            <v>un</v>
          </cell>
          <cell r="E4509">
            <v>896.91</v>
          </cell>
        </row>
        <row r="4510">
          <cell r="A4510" t="str">
            <v>IT000975</v>
          </cell>
          <cell r="B4510" t="str">
            <v>IT25520100/</v>
          </cell>
          <cell r="C4510" t="str">
            <v>Chave comutadora modelo 3Kw 1- 314, Siemens ou similar de 250A.  Fornecimento e colocacao.</v>
          </cell>
          <cell r="D4510" t="str">
            <v>un</v>
          </cell>
          <cell r="E4510">
            <v>1182.52</v>
          </cell>
        </row>
        <row r="4511">
          <cell r="A4511" t="str">
            <v>IT000974</v>
          </cell>
          <cell r="B4511" t="str">
            <v>IT25520109/</v>
          </cell>
          <cell r="C4511" t="str">
            <v>Chave comutadora modelo 3Kw 1- 627, Siemens ou similar de 630A.  Fornecimento e colocacao.</v>
          </cell>
          <cell r="D4511" t="str">
            <v>un</v>
          </cell>
          <cell r="E4511">
            <v>2179.41</v>
          </cell>
        </row>
        <row r="4512">
          <cell r="A4512" t="str">
            <v>IT007659</v>
          </cell>
          <cell r="B4512" t="str">
            <v>IT25520150/</v>
          </cell>
          <cell r="C4512" t="str">
            <v>Chave comutadora com botao XB2 BD21 ou similar.  Fornecimento e colocacao.</v>
          </cell>
          <cell r="D4512" t="str">
            <v>un</v>
          </cell>
          <cell r="E4512">
            <v>75.209999999999994</v>
          </cell>
        </row>
        <row r="4513">
          <cell r="A4513" t="str">
            <v>IT000978</v>
          </cell>
          <cell r="B4513" t="str">
            <v>IT25520200/</v>
          </cell>
          <cell r="C4513" t="str">
            <v>Chave Pacco interruptora referencia P63 1/3hs CN 63A.  Fornecimento e colocacao.</v>
          </cell>
          <cell r="D4513" t="str">
            <v>un</v>
          </cell>
          <cell r="E4513">
            <v>331.07</v>
          </cell>
        </row>
        <row r="4514">
          <cell r="A4514" t="str">
            <v>IT000977</v>
          </cell>
          <cell r="B4514" t="str">
            <v>IT25520209/</v>
          </cell>
          <cell r="C4514" t="str">
            <v>Chave Pacco interruptora referencia P100 1/3hs CN 100A.  Fornecimento e colocacao.</v>
          </cell>
          <cell r="D4514" t="str">
            <v>un</v>
          </cell>
          <cell r="E4514">
            <v>599.07000000000005</v>
          </cell>
        </row>
        <row r="4515">
          <cell r="A4515" t="str">
            <v>IT003834</v>
          </cell>
          <cell r="B4515" t="str">
            <v>IT25520253/</v>
          </cell>
          <cell r="C4515" t="str">
            <v>Chave faca, base ardosia, 250V, com porta fusiveis, tripolar de 30A .  Fornecimento e colocacao.</v>
          </cell>
          <cell r="D4515" t="str">
            <v>un</v>
          </cell>
          <cell r="E4515">
            <v>26.31</v>
          </cell>
        </row>
        <row r="4516">
          <cell r="A4516" t="str">
            <v>IT000976</v>
          </cell>
          <cell r="B4516" t="str">
            <v>IT25520259/</v>
          </cell>
          <cell r="C4516" t="str">
            <v>Chave faca blindada, completa, 80A, modelo 3NP4, da Siemens ou similar.  Fornecimento e colocacao.</v>
          </cell>
          <cell r="D4516" t="str">
            <v>un</v>
          </cell>
          <cell r="E4516">
            <v>101.32</v>
          </cell>
        </row>
        <row r="4517">
          <cell r="A4517" t="str">
            <v>IT003835</v>
          </cell>
          <cell r="B4517" t="str">
            <v>IT25520262/</v>
          </cell>
          <cell r="C4517" t="str">
            <v>Chave faca, base ardosia, 250V, com porta fusiveis, tripolar de 100A.  Fornecimento e colocacao.</v>
          </cell>
          <cell r="D4517" t="str">
            <v>un</v>
          </cell>
          <cell r="E4517">
            <v>44.35</v>
          </cell>
        </row>
        <row r="4518">
          <cell r="A4518" t="str">
            <v>IT003836</v>
          </cell>
          <cell r="B4518" t="str">
            <v>IT25520274/</v>
          </cell>
          <cell r="C4518" t="str">
            <v>Chave faca, base ardosia, 250V, com porta fusiveis, tripolar de 400A.  Fornecimento e colocacao.</v>
          </cell>
          <cell r="D4518" t="str">
            <v>un</v>
          </cell>
          <cell r="E4518">
            <v>309.36</v>
          </cell>
        </row>
        <row r="4519">
          <cell r="A4519" t="str">
            <v>IT005882</v>
          </cell>
          <cell r="B4519" t="str">
            <v>IT25520306/</v>
          </cell>
          <cell r="C4519" t="str">
            <v>Chave tipo faca aberta, reforcada de reversao, base de marmore 250V, bipolar, de 30A.  Fornecimento e colocacao.</v>
          </cell>
          <cell r="D4519" t="str">
            <v>un</v>
          </cell>
          <cell r="E4519">
            <v>12.54</v>
          </cell>
        </row>
        <row r="4520">
          <cell r="A4520" t="str">
            <v>IT003914</v>
          </cell>
          <cell r="B4520" t="str">
            <v>IT25520315/</v>
          </cell>
          <cell r="C4520" t="str">
            <v>Chave tipo faca aberta, reforcada de reversao, base de marmore 250V, bipolar de 60A.  Fornecimento e colocacao.</v>
          </cell>
          <cell r="D4520" t="str">
            <v>un</v>
          </cell>
          <cell r="E4520">
            <v>14.97</v>
          </cell>
        </row>
        <row r="4521">
          <cell r="A4521" t="str">
            <v>IT003915</v>
          </cell>
          <cell r="B4521" t="str">
            <v>IT25520350/</v>
          </cell>
          <cell r="C4521" t="str">
            <v>Chave tipo faca aberta, reforcada de reversao, base de marmore 250V, tripolar de 60A.  Fornecimento e colocacao.</v>
          </cell>
          <cell r="D4521" t="str">
            <v>un</v>
          </cell>
          <cell r="E4521">
            <v>19.97</v>
          </cell>
        </row>
        <row r="4522">
          <cell r="A4522" t="str">
            <v>IT003843</v>
          </cell>
          <cell r="B4522" t="str">
            <v>IT25520403/</v>
          </cell>
          <cell r="C4522" t="str">
            <v>Chave guarda motor, trifasica, Eletromar ou similar, ate 3CV, 220V, compreendendo chave magnetica SA-10 com rele termico e botoeira liga/desliga.  Fornecimento e colocacao.</v>
          </cell>
          <cell r="D4522" t="str">
            <v>un</v>
          </cell>
          <cell r="E4522">
            <v>156.27000000000001</v>
          </cell>
        </row>
        <row r="4523">
          <cell r="A4523" t="str">
            <v>IT003854</v>
          </cell>
          <cell r="B4523" t="str">
            <v>IT25520409/</v>
          </cell>
          <cell r="C4523" t="str">
            <v>Chave guarda motor, trifasica da Eletromar ou similar, ate 5CV, 220V, compreendendo chave magnetico SA-16 com rele termico e botoeira liga/desliga.  Fornecimento e colocacao.</v>
          </cell>
          <cell r="D4523" t="str">
            <v>un</v>
          </cell>
          <cell r="E4523">
            <v>177.84</v>
          </cell>
        </row>
        <row r="4524">
          <cell r="A4524" t="str">
            <v>IT003855</v>
          </cell>
          <cell r="B4524" t="str">
            <v>IT25520412/</v>
          </cell>
          <cell r="C4524" t="str">
            <v>Chave guarda motor, trifasica da Eletromar ou similar, ate 7,5/10CV, 220V, compreendendo chave magnetica SA-32 com  rele termico e botoeira liga/desliga.  Fornecimento e colocacao.</v>
          </cell>
          <cell r="D4524" t="str">
            <v>un</v>
          </cell>
          <cell r="E4524">
            <v>197.71</v>
          </cell>
        </row>
        <row r="4525">
          <cell r="A4525" t="str">
            <v>IT005654</v>
          </cell>
          <cell r="B4525" t="str">
            <v>IT25520600/</v>
          </cell>
          <cell r="C4525" t="str">
            <v>Chave boia, automatica, de mercurio, unipolar.  Fornecimento e colocacao.</v>
          </cell>
          <cell r="D4525" t="str">
            <v>un</v>
          </cell>
          <cell r="E4525">
            <v>43.03</v>
          </cell>
        </row>
        <row r="4526">
          <cell r="A4526" t="str">
            <v>IT003822</v>
          </cell>
          <cell r="B4526" t="str">
            <v>IT25540050/</v>
          </cell>
          <cell r="C4526" t="str">
            <v>Fusivel cartucho de 15A a 30A, 250V.  Fornecimento e colocacao.</v>
          </cell>
          <cell r="D4526" t="str">
            <v>un</v>
          </cell>
          <cell r="E4526">
            <v>2.2400000000000002</v>
          </cell>
        </row>
        <row r="4527">
          <cell r="A4527" t="str">
            <v>IT003823</v>
          </cell>
          <cell r="B4527" t="str">
            <v>IT25540100/</v>
          </cell>
          <cell r="C4527" t="str">
            <v>Fusivel cartucho de 35A a 60A, 250V.  Fornecimento e colocacao.</v>
          </cell>
          <cell r="D4527" t="str">
            <v>un</v>
          </cell>
          <cell r="E4527">
            <v>2.69</v>
          </cell>
        </row>
        <row r="4528">
          <cell r="A4528" t="str">
            <v>IT001006</v>
          </cell>
          <cell r="B4528" t="str">
            <v>IT25540300/</v>
          </cell>
          <cell r="C4528" t="str">
            <v>Fuzivel Diazed Siemens, ou similar, de 2A, com base, tampa, anel e parafuso de ajuste.  Fornecimento e colocacao.</v>
          </cell>
          <cell r="D4528" t="str">
            <v>un</v>
          </cell>
          <cell r="E4528">
            <v>11.06</v>
          </cell>
        </row>
        <row r="4529">
          <cell r="A4529" t="str">
            <v>IT001007</v>
          </cell>
          <cell r="B4529" t="str">
            <v>IT25540350/</v>
          </cell>
          <cell r="C4529" t="str">
            <v>Fuzivel Diazed Siemens, ou similar, de 10A, com base, tampa, anel e parafuso de ajuste.  Fornecimento e colocacao.</v>
          </cell>
          <cell r="D4529" t="str">
            <v>un</v>
          </cell>
          <cell r="E4529">
            <v>11.06</v>
          </cell>
        </row>
        <row r="4530">
          <cell r="A4530" t="str">
            <v>IT001008</v>
          </cell>
          <cell r="B4530" t="str">
            <v>IT25540400/</v>
          </cell>
          <cell r="C4530" t="str">
            <v>Fuzivel Diazed Siemens, ou similar, de 16A, com base, tampa, anel e parafuso de ajuste.  Fornecimento e colocacao.</v>
          </cell>
          <cell r="D4530" t="str">
            <v>un</v>
          </cell>
          <cell r="E4530">
            <v>11.06</v>
          </cell>
        </row>
        <row r="4531">
          <cell r="A4531" t="str">
            <v>IT006050</v>
          </cell>
          <cell r="B4531" t="str">
            <v>IT25540450/</v>
          </cell>
          <cell r="C4531" t="str">
            <v>Fuzivel Diazed Siemens ou similar, de 30A, com base, tampa, anel e parafuso de ajuste.  Fornecimento e colocacao.</v>
          </cell>
          <cell r="D4531" t="str">
            <v>un</v>
          </cell>
          <cell r="E4531">
            <v>14</v>
          </cell>
        </row>
        <row r="4532">
          <cell r="A4532" t="str">
            <v>IT001009</v>
          </cell>
          <cell r="B4532" t="str">
            <v>IT25540500/</v>
          </cell>
          <cell r="C4532" t="str">
            <v>Fuzivel Diazed Siemens, ou similar, de 63A, com base, tampa, anel e parafuso de ajuste.  Fornecimento e colocacao.</v>
          </cell>
          <cell r="D4532" t="str">
            <v>un</v>
          </cell>
          <cell r="E4532">
            <v>14</v>
          </cell>
        </row>
        <row r="4533">
          <cell r="A4533" t="str">
            <v>IT006051</v>
          </cell>
          <cell r="B4533" t="str">
            <v>IT25540550/</v>
          </cell>
          <cell r="C4533" t="str">
            <v>Fuzivel Diazed Siemens ou similar, de 100A, com base, tampa, anel e parafuso de ajuste.  Fornecimento e colocacao.</v>
          </cell>
          <cell r="D4533" t="str">
            <v>un</v>
          </cell>
          <cell r="E4533">
            <v>17.5</v>
          </cell>
        </row>
        <row r="4534">
          <cell r="A4534" t="str">
            <v>IT007652</v>
          </cell>
          <cell r="B4534" t="str">
            <v>IT25540600/</v>
          </cell>
          <cell r="C4534" t="str">
            <v>Fusivel NH, tamanho 00, corrente nominal de 80A.  Fornecimento e colocacao.</v>
          </cell>
          <cell r="D4534" t="str">
            <v>un</v>
          </cell>
          <cell r="E4534">
            <v>7.38</v>
          </cell>
        </row>
        <row r="4535">
          <cell r="A4535" t="str">
            <v>IT005680</v>
          </cell>
          <cell r="B4535" t="str">
            <v>IT25540650/</v>
          </cell>
          <cell r="C4535" t="str">
            <v>Fusiveis NH, tamanho 1, corrente nominal de 36 a 200A , 500V.  Fornecimento e colocacao.</v>
          </cell>
          <cell r="D4535" t="str">
            <v>un</v>
          </cell>
          <cell r="E4535">
            <v>12.54</v>
          </cell>
        </row>
        <row r="4536">
          <cell r="A4536" t="str">
            <v>IT005681</v>
          </cell>
          <cell r="B4536" t="str">
            <v>IT25540700/</v>
          </cell>
          <cell r="C4536" t="str">
            <v>Fusiveis NH, tamanho 1, corrente nominal de 224 a 250A , 500V.  Fornecimento e colocacao.</v>
          </cell>
          <cell r="D4536" t="str">
            <v>un</v>
          </cell>
          <cell r="E4536">
            <v>12.54</v>
          </cell>
        </row>
        <row r="4537">
          <cell r="A4537" t="str">
            <v>IT008161</v>
          </cell>
          <cell r="B4537" t="str">
            <v>IT25560050/</v>
          </cell>
          <cell r="C4537" t="str">
            <v>Capacitor trifasico de 10Kv, 220V, 60Hz.  Fornecimento e colocacao.</v>
          </cell>
          <cell r="D4537" t="str">
            <v>un</v>
          </cell>
          <cell r="E4537">
            <v>489.42</v>
          </cell>
        </row>
        <row r="4538">
          <cell r="A4538" t="str">
            <v>IT008160</v>
          </cell>
          <cell r="B4538" t="str">
            <v>IT25560200/</v>
          </cell>
          <cell r="C4538" t="str">
            <v>Capacitor trifasico de 15Kv, 220V, 60Hz.  Fornecimento e colocacao.</v>
          </cell>
          <cell r="D4538" t="str">
            <v>un</v>
          </cell>
          <cell r="E4538">
            <v>455.78</v>
          </cell>
        </row>
        <row r="4539">
          <cell r="A4539" t="str">
            <v>IT000994</v>
          </cell>
          <cell r="B4539" t="str">
            <v>IT25580050/</v>
          </cell>
          <cell r="C4539" t="str">
            <v>Contactor Siemens 3TB-40 ou similar, com bobina de 220V.  Fornecimento e colocacao.</v>
          </cell>
          <cell r="D4539" t="str">
            <v>un</v>
          </cell>
          <cell r="E4539">
            <v>122.6</v>
          </cell>
        </row>
        <row r="4540">
          <cell r="A4540" t="str">
            <v>IT000995</v>
          </cell>
          <cell r="B4540" t="str">
            <v>IT25580100/</v>
          </cell>
          <cell r="C4540" t="str">
            <v>Contactor Siemens 3TB-43 ou similar, com bobina de 220V.  Fornecimento e colocacao.</v>
          </cell>
          <cell r="D4540" t="str">
            <v>un</v>
          </cell>
          <cell r="E4540">
            <v>171.2</v>
          </cell>
        </row>
        <row r="4541">
          <cell r="A4541" t="str">
            <v>IT000996</v>
          </cell>
          <cell r="B4541" t="str">
            <v>IT25580150/</v>
          </cell>
          <cell r="C4541" t="str">
            <v>Contactor magnetico Siemens 3TB-44 ou similar, com bobina de 220V de 32A.  Fornecimento e colocacao.</v>
          </cell>
          <cell r="D4541" t="str">
            <v>un</v>
          </cell>
          <cell r="E4541">
            <v>247.26</v>
          </cell>
        </row>
        <row r="4542">
          <cell r="A4542" t="str">
            <v>IT000997</v>
          </cell>
          <cell r="B4542" t="str">
            <v>IT25580200/</v>
          </cell>
          <cell r="C4542" t="str">
            <v>Contactor Siemens 3TB-46 ou similar, com bobina de 220V.  Fornecimento e colocacao.</v>
          </cell>
          <cell r="D4542" t="str">
            <v>un</v>
          </cell>
          <cell r="E4542">
            <v>383.47</v>
          </cell>
        </row>
        <row r="4543">
          <cell r="A4543" t="str">
            <v>IT000999</v>
          </cell>
          <cell r="B4543" t="str">
            <v>IT25580250/</v>
          </cell>
          <cell r="C4543" t="str">
            <v>Contactor magnetico Siemens, modelo 3TB-47, ou similar, com bobina de 220V de 63A.  Fornecimento e colocacao.</v>
          </cell>
          <cell r="D4543" t="str">
            <v>un</v>
          </cell>
          <cell r="E4543">
            <v>522.73</v>
          </cell>
        </row>
        <row r="4544">
          <cell r="A4544" t="str">
            <v>IT001000</v>
          </cell>
          <cell r="B4544" t="str">
            <v>IT25580300/</v>
          </cell>
          <cell r="C4544" t="str">
            <v>Contactor Siemens 3TB-48 ou similar, com bobina de 220V.  Fornecimento e colocacao.</v>
          </cell>
          <cell r="D4544" t="str">
            <v>un</v>
          </cell>
          <cell r="E4544">
            <v>907.8</v>
          </cell>
        </row>
        <row r="4545">
          <cell r="A4545" t="str">
            <v>IT001001</v>
          </cell>
          <cell r="B4545" t="str">
            <v>IT25580350/</v>
          </cell>
          <cell r="C4545" t="str">
            <v>Contactor magnetico Siemens, modelo 3TB-50, ou similar, com bobina de 220V de 110A.</v>
          </cell>
          <cell r="D4545" t="str">
            <v>un</v>
          </cell>
          <cell r="E4545">
            <v>1049.06</v>
          </cell>
        </row>
        <row r="4546">
          <cell r="A4546" t="str">
            <v>IT007658</v>
          </cell>
          <cell r="B4546" t="str">
            <v>IT25580400/</v>
          </cell>
          <cell r="C4546" t="str">
            <v>Contactor magnetico modelo LC1 D-0910 ou similar, com bobina de 220V.  Fornecimento e colocacao.</v>
          </cell>
          <cell r="D4546" t="str">
            <v>un</v>
          </cell>
          <cell r="E4546">
            <v>71.98</v>
          </cell>
        </row>
        <row r="4547">
          <cell r="A4547" t="str">
            <v>IT009534</v>
          </cell>
          <cell r="B4547" t="str">
            <v>IT30200150/</v>
          </cell>
          <cell r="C4547" t="str">
            <v>Projetor para  lampada PAR-64 de 1000W, modelo LP-40, marca kupo ou similar, fornecido com garra, gancho de seguranca, lampada de 110V, porta gelatina.  Fornecimento.</v>
          </cell>
          <cell r="D4547" t="str">
            <v>un</v>
          </cell>
          <cell r="E4547" t="e">
            <v>#N/A</v>
          </cell>
        </row>
        <row r="4548">
          <cell r="A4548" t="str">
            <v>IT009532</v>
          </cell>
          <cell r="B4548" t="str">
            <v>IT30200200/</v>
          </cell>
          <cell r="C4548" t="str">
            <v>Projetor, tipo fresnel, para  lampada de 1000W, modelo TE-11, marca Lampo ou similar, fornecido com garra, gancho de seguranca, lampada de 220V, porta gelatina, bandor de 4.  Fornecimento.</v>
          </cell>
          <cell r="D4548" t="str">
            <v>un</v>
          </cell>
          <cell r="E4548" t="e">
            <v>#N/A</v>
          </cell>
        </row>
        <row r="4549">
          <cell r="A4549" t="str">
            <v>IT009531</v>
          </cell>
          <cell r="B4549" t="str">
            <v>IT30200250/</v>
          </cell>
          <cell r="C4549" t="str">
            <v>Projetor, tipo plano-convexo, para  lampada de 1000W, modelo TE-20, marca Lampo ou similar, fornecido com garra, gancho de seguranca, lampada de 220V, porta gelatina, bandor de 4.  Fornecimento.</v>
          </cell>
          <cell r="D4549" t="str">
            <v>un</v>
          </cell>
          <cell r="E4549" t="e">
            <v>#N/A</v>
          </cell>
        </row>
        <row r="4550">
          <cell r="A4550" t="str">
            <v>IT009530</v>
          </cell>
          <cell r="B4550" t="str">
            <v>IT30200259/</v>
          </cell>
          <cell r="C4550" t="str">
            <v>Projetor, tipo elipsoidal, para  lampada de 1000W, modelo 61/N, marca Lampo ou similar, fornecido com garra, gancho de seguranca e lampada de 220V.  Fornecimento.</v>
          </cell>
          <cell r="D4550" t="str">
            <v>un</v>
          </cell>
          <cell r="E4550" t="e">
            <v>#N/A</v>
          </cell>
        </row>
        <row r="4551">
          <cell r="A4551" t="str">
            <v>IT017862</v>
          </cell>
          <cell r="B4551" t="str">
            <v>IT30200300/</v>
          </cell>
          <cell r="C4551" t="str">
            <v>Projetor subaquatico modelo PD-50, de 120mm de diametro; 110mm de altura, base GU5,3, com lampada halogena dicroica de 50W e 127/220V.  Fornecimento.</v>
          </cell>
          <cell r="D4551" t="str">
            <v>un</v>
          </cell>
          <cell r="E4551">
            <v>245</v>
          </cell>
        </row>
        <row r="4552">
          <cell r="A4552" t="str">
            <v>IT017865</v>
          </cell>
          <cell r="B4552" t="str">
            <v>IT30200350/</v>
          </cell>
          <cell r="C4552" t="str">
            <v>Projetor subaquatico modelo PI-200, de 190mm de diametro; 190mm de altura, base E-27, com lampada incandescente de 150/200W e 127/220V.  Fornecimento.</v>
          </cell>
          <cell r="D4552" t="str">
            <v>un</v>
          </cell>
          <cell r="E4552">
            <v>486.45</v>
          </cell>
        </row>
        <row r="4553">
          <cell r="A4553" t="str">
            <v>IT017866</v>
          </cell>
          <cell r="B4553" t="str">
            <v>IT30200400/</v>
          </cell>
          <cell r="C4553" t="str">
            <v>Projetor subaquatico modelo PM-160, de 220mm de diametro; 270mm de altura, base E-27, com lampada mista de 160W/220V.  Fornecimento</v>
          </cell>
          <cell r="D4553" t="str">
            <v>un</v>
          </cell>
          <cell r="E4553">
            <v>631.35</v>
          </cell>
        </row>
        <row r="4554">
          <cell r="A4554" t="str">
            <v>IT017867</v>
          </cell>
          <cell r="B4554" t="str">
            <v>IT30200450/</v>
          </cell>
          <cell r="C4554" t="str">
            <v>Projetor subaquatico modelo PM-250, de 220mm de diametro; 270mm de altura, base E-27, com lampada mista de 250W/220V.  Fornecimento</v>
          </cell>
          <cell r="D4554" t="str">
            <v>un</v>
          </cell>
          <cell r="E4554">
            <v>631.35</v>
          </cell>
        </row>
        <row r="4555">
          <cell r="A4555" t="str">
            <v>IT017863</v>
          </cell>
          <cell r="B4555" t="str">
            <v>IT30200500/</v>
          </cell>
          <cell r="C4555" t="str">
            <v>Projetor subaquatico modelo PH-300, de 260mm de diametro; 120mm de altura, base R7S, com lampada halogena 300W e 127/220V.  Fornecimento.</v>
          </cell>
          <cell r="D4555" t="str">
            <v>un</v>
          </cell>
          <cell r="E4555">
            <v>477</v>
          </cell>
        </row>
        <row r="4556">
          <cell r="A4556" t="str">
            <v>IT017864</v>
          </cell>
          <cell r="B4556" t="str">
            <v>IT30200550/</v>
          </cell>
          <cell r="C4556" t="str">
            <v>Projetor subaquatico modelo PH-500, de 260mm de diametro; 120mm de altura, base R7S, com lampada halogena 500W e 127/220V.  Fornecimento.</v>
          </cell>
          <cell r="D4556" t="str">
            <v>un</v>
          </cell>
          <cell r="E4556">
            <v>477</v>
          </cell>
        </row>
        <row r="4557">
          <cell r="A4557" t="str">
            <v>IT017868</v>
          </cell>
          <cell r="B4557" t="str">
            <v>IT30200553/</v>
          </cell>
          <cell r="C4557" t="str">
            <v>Projetor subaquatico modelo PM-500, de 290mm de diametro; 360mm de altura, base E-40, com lampada mista de 500W/220V.  Fornecimento</v>
          </cell>
          <cell r="D4557" t="str">
            <v>un</v>
          </cell>
          <cell r="E4557">
            <v>838.35</v>
          </cell>
        </row>
        <row r="4558">
          <cell r="A4558" t="str">
            <v>IT006320</v>
          </cell>
          <cell r="B4558" t="str">
            <v>IT30200600/</v>
          </cell>
          <cell r="C4558" t="str">
            <v>Refletor, referencia PT-87, Wetzel ou similar, incluindo lampada halogena de 300W.  Fornecimento e colocacao.</v>
          </cell>
          <cell r="D4558" t="str">
            <v>un</v>
          </cell>
          <cell r="E4558">
            <v>77.930000000000007</v>
          </cell>
        </row>
        <row r="4559">
          <cell r="A4559" t="str">
            <v>IT006321</v>
          </cell>
          <cell r="B4559" t="str">
            <v>IT30200609/</v>
          </cell>
          <cell r="C4559" t="str">
            <v>Refletor, referencia F-5050, Projetos ou similar, incluindo lampada halogena de 300W.  Fornecimento e colocacao.</v>
          </cell>
          <cell r="D4559" t="str">
            <v>un</v>
          </cell>
          <cell r="E4559">
            <v>74.42</v>
          </cell>
        </row>
        <row r="4560">
          <cell r="A4560" t="str">
            <v>IT003859</v>
          </cell>
          <cell r="B4560" t="str">
            <v>IT30250059/</v>
          </cell>
          <cell r="C4560" t="str">
            <v>Lampada incandescente de 60W.  Fornecimento e colocacao.</v>
          </cell>
          <cell r="D4560" t="str">
            <v>un</v>
          </cell>
          <cell r="E4560">
            <v>0.83</v>
          </cell>
        </row>
        <row r="4561">
          <cell r="A4561" t="str">
            <v>IT003858</v>
          </cell>
          <cell r="B4561" t="str">
            <v>IT30250062/</v>
          </cell>
          <cell r="C4561" t="str">
            <v>Lampada incandescente de 100W.  Fornecimento e colocacao.</v>
          </cell>
          <cell r="D4561" t="str">
            <v>un</v>
          </cell>
          <cell r="E4561">
            <v>1.06</v>
          </cell>
        </row>
        <row r="4562">
          <cell r="A4562" t="str">
            <v>IT004858</v>
          </cell>
          <cell r="B4562" t="str">
            <v>IT30250068/</v>
          </cell>
          <cell r="C4562" t="str">
            <v>Lampada incandescente de 200W, 220V.  Fornecimento e colocacao.</v>
          </cell>
          <cell r="D4562" t="str">
            <v>un</v>
          </cell>
          <cell r="E4562">
            <v>3</v>
          </cell>
        </row>
        <row r="4563">
          <cell r="A4563" t="str">
            <v>IT001002</v>
          </cell>
          <cell r="B4563" t="str">
            <v>IT30250071/</v>
          </cell>
          <cell r="C4563" t="str">
            <v>Lampada incandescente de 300W, 220V.  Fornecimento e colocacao.</v>
          </cell>
          <cell r="D4563" t="str">
            <v>un</v>
          </cell>
          <cell r="E4563">
            <v>16.309999999999999</v>
          </cell>
        </row>
        <row r="4564">
          <cell r="A4564" t="str">
            <v>IT005900</v>
          </cell>
          <cell r="B4564" t="str">
            <v>IT30250162/</v>
          </cell>
          <cell r="C4564" t="str">
            <v>Lampada dicroica de 75W, 110/130V, com 38o de abertura.  Fornecimento e colcacao.</v>
          </cell>
          <cell r="D4564" t="str">
            <v>un</v>
          </cell>
          <cell r="E4564">
            <v>9.0399999999999991</v>
          </cell>
        </row>
        <row r="4565">
          <cell r="A4565" t="str">
            <v>IT017457</v>
          </cell>
          <cell r="B4565" t="str">
            <v>IT30300050/</v>
          </cell>
          <cell r="C4565" t="str">
            <v>Lampada fluorescente compacta eletronica de 15W, com reator incorporado, fluxo luminoso minimo 900 lumens, cor 41, base E27, vida util minima 10.000h, OSRAM Dulux EL 15W/41 ou similar.  Fornecimento e colocacao.</v>
          </cell>
          <cell r="D4565" t="str">
            <v>un</v>
          </cell>
          <cell r="E4565">
            <v>10.61</v>
          </cell>
        </row>
        <row r="4566">
          <cell r="A4566" t="str">
            <v>IT017453</v>
          </cell>
          <cell r="B4566" t="str">
            <v>IT30300053/</v>
          </cell>
          <cell r="C4566" t="str">
            <v>Lampada fluorescente tubular de 16W, fluxo luminoso minimo 1200 lumens, cor 840, indice de reproducao de cores 85, base G13, vida util minima 7500h, OSRAM Energy Saver L16/21-840 ou similar.  Fornecimento e colocacao.</v>
          </cell>
          <cell r="D4566" t="str">
            <v>un</v>
          </cell>
          <cell r="E4566">
            <v>6.56</v>
          </cell>
        </row>
        <row r="4567">
          <cell r="A4567" t="str">
            <v>IT003860</v>
          </cell>
          <cell r="B4567" t="str">
            <v>IT30300056/</v>
          </cell>
          <cell r="C4567" t="str">
            <v>Lampada fluorescente de 20W.  Fornecimento e colocacao.</v>
          </cell>
          <cell r="D4567" t="str">
            <v>un</v>
          </cell>
          <cell r="E4567">
            <v>3.76</v>
          </cell>
        </row>
        <row r="4568">
          <cell r="A4568" t="str">
            <v>IT017458</v>
          </cell>
          <cell r="B4568" t="str">
            <v>IT30300059/</v>
          </cell>
          <cell r="C4568" t="str">
            <v>Lampada fluorescente compacta eletronica de 23W, com reator incorporado, fluxo luminoso minimo 1500 lumens, cor 41, base E27, vida util minima 10.000h, OSRAM Dulux EL 23W/41 ou similar.  Fornecimento e colocacao.</v>
          </cell>
          <cell r="D4568" t="str">
            <v>un</v>
          </cell>
          <cell r="E4568">
            <v>13.49</v>
          </cell>
        </row>
        <row r="4569">
          <cell r="A4569" t="str">
            <v>IT017454</v>
          </cell>
          <cell r="B4569" t="str">
            <v>IT30300062/</v>
          </cell>
          <cell r="C4569" t="str">
            <v>Lampada fluorescente tubular de 32W, fluxo luminoso minimo 1200 lumens, cor 840, indice de reproducao de cores 85, base G13, vida util minima 7500h, OSRAM Energy Saver L16/21-840 ou similar.  Fornecimento e colocacao.</v>
          </cell>
          <cell r="D4569" t="str">
            <v>un</v>
          </cell>
          <cell r="E4569">
            <v>6.8</v>
          </cell>
        </row>
        <row r="4570">
          <cell r="A4570" t="str">
            <v>IT000965</v>
          </cell>
          <cell r="B4570" t="str">
            <v>IT30300065/</v>
          </cell>
          <cell r="C4570" t="str">
            <v>Lampada fluorescente de 40W.  Fornecimento e colocacao.</v>
          </cell>
          <cell r="D4570" t="str">
            <v>un</v>
          </cell>
          <cell r="E4570">
            <v>3.8</v>
          </cell>
        </row>
        <row r="4571">
          <cell r="A4571" t="str">
            <v>IT017449</v>
          </cell>
          <cell r="B4571" t="str">
            <v>IT30300068/</v>
          </cell>
          <cell r="C4571" t="str">
            <v>Lampada fluorescente tubular, fluxo luminoso minimo 3350lm, cor 840, indice de reproducao de cores 85, base G13, vida util minima de 7500h, potencia de 36W.  Fornecimento e colocacao.</v>
          </cell>
          <cell r="D4571" t="str">
            <v>un</v>
          </cell>
          <cell r="E4571">
            <v>6.88</v>
          </cell>
        </row>
        <row r="4572">
          <cell r="A4572" t="str">
            <v>IT009333</v>
          </cell>
          <cell r="B4572" t="str">
            <v>IT30350056/</v>
          </cell>
          <cell r="C4572" t="str">
            <v>Lampada multivapor metalico (MVM) de 70W, com duplo contato, bulbo externo de quartzo e um tubo de descarga de quartzo, temperatura de cor na ordem de 3000oK.  Fornecimento e instalacao.</v>
          </cell>
          <cell r="D4572" t="str">
            <v>un</v>
          </cell>
          <cell r="E4572">
            <v>71.599999999999994</v>
          </cell>
        </row>
        <row r="4573">
          <cell r="A4573" t="str">
            <v>IT017452</v>
          </cell>
          <cell r="B4573" t="str">
            <v>IT30350068/</v>
          </cell>
          <cell r="C4573" t="str">
            <v>Lampada a vapor metalico, tubular, de 150W, fluxo luminoso minimo 1200 lumens, temperatura de cor 3000K, indice de reproducao de cores 80, base G12, vida util minima 10.000h, OSRAM Powerstar HQI-T 150 WDL ou similar.  Fornecimento e colocacao.</v>
          </cell>
          <cell r="D4573" t="str">
            <v>un</v>
          </cell>
          <cell r="E4573">
            <v>68.92</v>
          </cell>
        </row>
        <row r="4574">
          <cell r="A4574" t="str">
            <v>IT005314</v>
          </cell>
          <cell r="B4574" t="str">
            <v>IT30400050/</v>
          </cell>
          <cell r="C4574" t="str">
            <v>Lampada de vapor de sodio de 220Vx250W, bulbo ovoide.  Fornecimento e colocacao.</v>
          </cell>
          <cell r="D4574" t="str">
            <v>un</v>
          </cell>
          <cell r="E4574">
            <v>47.08</v>
          </cell>
        </row>
        <row r="4575">
          <cell r="A4575" t="str">
            <v>IT007776</v>
          </cell>
          <cell r="B4575" t="str">
            <v>IT35050050/</v>
          </cell>
          <cell r="C4575" t="str">
            <v>Luminaria articulada para cabeceira de leito hospitalar, com 1 lampada incandescente de 60W/110V.  Fornecimento e colocacao.</v>
          </cell>
          <cell r="D4575" t="str">
            <v>un</v>
          </cell>
          <cell r="E4575">
            <v>93.89</v>
          </cell>
        </row>
        <row r="4576">
          <cell r="A4576" t="str">
            <v>IT017675</v>
          </cell>
          <cell r="B4576" t="str">
            <v>IT35100050/</v>
          </cell>
          <cell r="C4576" t="str">
            <v xml:space="preserve">Painel de cabeceira de leito hospitalar, segundo portaria 1884 da ANVISA/MS e norma ABNT NBR 12188, comprimento 1,00m e altura de 0,30m, composta de: 1 saida para oxigenio, 1 saida para ar comprimido, 1 saida para vacuo, padroes ABNT, 4 tomadas eletricas </v>
          </cell>
          <cell r="D4576" t="str">
            <v>un</v>
          </cell>
          <cell r="E4576">
            <v>1535.98</v>
          </cell>
        </row>
        <row r="4577">
          <cell r="A4577" t="str">
            <v>IT017650</v>
          </cell>
          <cell r="B4577" t="str">
            <v>IT35100100/</v>
          </cell>
          <cell r="C4577" t="str">
            <v>Painel de cabeceira de leito hospitalar, segundo portaria ANVISA/MS e norma ABNT NBR 12188, comprimento de 1,45m e altura de 0,30m, composta de: 2 saidas para oxigenio, 2 saidas para ar comprimido, 2 saidas para vacuo, padroes ABNT, 11 tomadas eletricas d</v>
          </cell>
          <cell r="D4577" t="str">
            <v>un</v>
          </cell>
          <cell r="E4577">
            <v>1885.98</v>
          </cell>
        </row>
        <row r="4578">
          <cell r="A4578" t="str">
            <v>MP008321</v>
          </cell>
          <cell r="B4578" t="str">
            <v>MP05050050/</v>
          </cell>
          <cell r="C4578" t="str">
            <v>Correia, referencia V, no A-66.  Fornecimento.</v>
          </cell>
          <cell r="D4578" t="str">
            <v>un</v>
          </cell>
          <cell r="E4578">
            <v>20.329999999999998</v>
          </cell>
        </row>
        <row r="4579">
          <cell r="A4579" t="str">
            <v>MP008320</v>
          </cell>
          <cell r="B4579" t="str">
            <v>MP05050100/</v>
          </cell>
          <cell r="C4579" t="str">
            <v>Correia, referencia V, no A-77.  Fornecimento.</v>
          </cell>
          <cell r="D4579" t="str">
            <v>un</v>
          </cell>
          <cell r="E4579">
            <v>10.87</v>
          </cell>
        </row>
        <row r="4580">
          <cell r="A4580" t="str">
            <v>MP008318</v>
          </cell>
          <cell r="B4580" t="str">
            <v>MP05050150/</v>
          </cell>
          <cell r="C4580" t="str">
            <v>Correia, referencia V, no A-126.  Fornecimento.</v>
          </cell>
          <cell r="D4580" t="str">
            <v>un</v>
          </cell>
          <cell r="E4580">
            <v>61.96</v>
          </cell>
        </row>
        <row r="4581">
          <cell r="A4581" t="str">
            <v>MP008319</v>
          </cell>
          <cell r="B4581" t="str">
            <v>MP05050200/</v>
          </cell>
          <cell r="C4581" t="str">
            <v>Correia, referencia V, no B-119.  Fornecimento.</v>
          </cell>
          <cell r="D4581" t="str">
            <v>un</v>
          </cell>
          <cell r="E4581">
            <v>43.55</v>
          </cell>
        </row>
        <row r="4582">
          <cell r="A4582" t="str">
            <v>MP008317</v>
          </cell>
          <cell r="B4582" t="str">
            <v>MP05050250/</v>
          </cell>
          <cell r="C4582" t="str">
            <v>Correia, referencia V, no B-173.  Fornecimento.</v>
          </cell>
          <cell r="D4582" t="str">
            <v>un</v>
          </cell>
          <cell r="E4582">
            <v>92.96</v>
          </cell>
        </row>
        <row r="4583">
          <cell r="A4583" t="str">
            <v>MP008326</v>
          </cell>
          <cell r="B4583" t="str">
            <v>MP05050300/</v>
          </cell>
          <cell r="C4583" t="str">
            <v>Rolamento, no GRA 100 NPPB, INA ou similar.  Fornecimento.</v>
          </cell>
          <cell r="D4583" t="str">
            <v>un</v>
          </cell>
          <cell r="E4583">
            <v>27.11</v>
          </cell>
        </row>
        <row r="4584">
          <cell r="A4584" t="str">
            <v>MP008325</v>
          </cell>
          <cell r="B4584" t="str">
            <v>MP05050350/</v>
          </cell>
          <cell r="C4584" t="str">
            <v>Rolamento, no 6206Z, NSK ou SKF ou similar.  Fornecimento.</v>
          </cell>
          <cell r="D4584" t="str">
            <v>un</v>
          </cell>
          <cell r="E4584">
            <v>13.35</v>
          </cell>
        </row>
        <row r="4585">
          <cell r="A4585" t="str">
            <v>MP008324</v>
          </cell>
          <cell r="B4585" t="str">
            <v>MP05050400/</v>
          </cell>
          <cell r="C4585" t="str">
            <v>Rolamento, no 6209Z, NSK ou SKF ou similar.  Fornecimento.</v>
          </cell>
          <cell r="D4585" t="str">
            <v>un</v>
          </cell>
          <cell r="E4585">
            <v>24.8</v>
          </cell>
        </row>
        <row r="4586">
          <cell r="A4586" t="str">
            <v>MP008323</v>
          </cell>
          <cell r="B4586" t="str">
            <v>MP05050450/</v>
          </cell>
          <cell r="C4586" t="str">
            <v>Rolamento, no 6307Z, NSK ou SKF ou similar.  Fornecimento.</v>
          </cell>
          <cell r="D4586" t="str">
            <v>un</v>
          </cell>
          <cell r="E4586">
            <v>24.76</v>
          </cell>
        </row>
        <row r="4587">
          <cell r="A4587" t="str">
            <v>MP008322</v>
          </cell>
          <cell r="B4587" t="str">
            <v>MP05050500/</v>
          </cell>
          <cell r="C4587" t="str">
            <v>Rolamento, no 6309Z, NSK ou SKF ou similar.  Fornecimento.</v>
          </cell>
          <cell r="D4587" t="str">
            <v>un</v>
          </cell>
          <cell r="E4587">
            <v>40.67</v>
          </cell>
        </row>
        <row r="4588">
          <cell r="A4588" t="str">
            <v>MP008316</v>
          </cell>
          <cell r="B4588" t="str">
            <v>MP05050550/</v>
          </cell>
          <cell r="C4588" t="str">
            <v>Rotor centrifugo de dupla aspiracao,Torin ou similar, pas para a frente tipo Siroco, modelo CL270-2701, com cubo para eixo de 3/4".  Fornecimento.</v>
          </cell>
          <cell r="D4588" t="str">
            <v>un</v>
          </cell>
          <cell r="E4588">
            <v>167.5</v>
          </cell>
        </row>
        <row r="4589">
          <cell r="A4589" t="str">
            <v>MP008315</v>
          </cell>
          <cell r="B4589" t="str">
            <v>MP05050600/</v>
          </cell>
          <cell r="C4589" t="str">
            <v>Rotor centrifugo de dupla aspiracao, Torin ou similar, pas para a frente tipo Siroco, modelo CL321-321, com cubo para eixo de 1".  Fornecimento.</v>
          </cell>
          <cell r="D4589" t="str">
            <v>un</v>
          </cell>
          <cell r="E4589">
            <v>186.5</v>
          </cell>
        </row>
        <row r="4590">
          <cell r="A4590" t="str">
            <v>MP017813</v>
          </cell>
          <cell r="B4590" t="str">
            <v>MP10050050/</v>
          </cell>
          <cell r="C4590" t="str">
            <v>Equipe de servicos atuando na manutencao preventiva e corretiva de sistemas de ar condicionado central, realizando testes e verificacoes periodicas com reparos dos defeitos encontrados nesses equipamentos.</v>
          </cell>
          <cell r="D4590" t="str">
            <v>mes</v>
          </cell>
          <cell r="E4590">
            <v>8329.0300000000007</v>
          </cell>
        </row>
        <row r="4591">
          <cell r="A4591" t="str">
            <v>MT000075</v>
          </cell>
          <cell r="B4591" t="str">
            <v>MT05050050/</v>
          </cell>
          <cell r="C4591" t="str">
            <v>Escavacao manual de vala em material de 1a categoria (areia, argila ou picarra), exclusive escoramento e esgotamento.</v>
          </cell>
          <cell r="D4591" t="str">
            <v>m3</v>
          </cell>
          <cell r="E4591">
            <v>9.68</v>
          </cell>
        </row>
        <row r="4592">
          <cell r="A4592" t="str">
            <v>MT000076</v>
          </cell>
          <cell r="B4592" t="str">
            <v>MT05050100/</v>
          </cell>
          <cell r="C4592" t="str">
            <v>Escavacao manual de vala em material de 1a categoria (areia, argila ou picarra), entre 1,50m e 3m de profundidade, exclusive escoramento e esgotamento.</v>
          </cell>
          <cell r="D4592" t="str">
            <v>m3</v>
          </cell>
          <cell r="E4592">
            <v>21.78</v>
          </cell>
        </row>
        <row r="4593">
          <cell r="A4593" t="str">
            <v>MT000077</v>
          </cell>
          <cell r="B4593" t="str">
            <v>MT05050150/</v>
          </cell>
          <cell r="C4593" t="str">
            <v>Escavacao manual de vala em material de 1a categoria (areia, argila ou picarra), entre 3m e 4,50m de profundidade, exclusive escoramento e esgotamento.</v>
          </cell>
          <cell r="D4593" t="str">
            <v>m3</v>
          </cell>
          <cell r="E4593">
            <v>29.05</v>
          </cell>
        </row>
        <row r="4594">
          <cell r="A4594" t="str">
            <v>MT000078</v>
          </cell>
          <cell r="B4594" t="str">
            <v>MT05050200/</v>
          </cell>
          <cell r="C4594" t="str">
            <v>Escavacao manual de vala em material de 1a categoria (areia, argila ou picarra), entre 4,50m e 6m de profundidade, exclusive escoramento e esgotamento.</v>
          </cell>
          <cell r="D4594" t="str">
            <v>m3</v>
          </cell>
          <cell r="E4594">
            <v>38.729999999999997</v>
          </cell>
        </row>
        <row r="4595">
          <cell r="A4595" t="str">
            <v>MT000082</v>
          </cell>
          <cell r="B4595" t="str">
            <v>MT05100050/</v>
          </cell>
          <cell r="C4595" t="str">
            <v>Desmonte manual em material de 2a categoria (moledo ou rocha decomposta).</v>
          </cell>
          <cell r="D4595" t="str">
            <v>m3</v>
          </cell>
          <cell r="E4595">
            <v>31.7</v>
          </cell>
        </row>
        <row r="4596">
          <cell r="A4596" t="str">
            <v>MT017703</v>
          </cell>
          <cell r="B4596" t="str">
            <v>MT05100100/</v>
          </cell>
          <cell r="C4596" t="str">
            <v>Escavacao manual de vala a frio em material de 2a categoria (moledo ou rocha decomposta) ate 1,50m de profundidade, exclusive escoramento e esgotamento.</v>
          </cell>
          <cell r="D4596" t="str">
            <v>m3</v>
          </cell>
          <cell r="E4596">
            <v>24.33</v>
          </cell>
        </row>
        <row r="4597">
          <cell r="A4597" t="str">
            <v>MT017704</v>
          </cell>
          <cell r="B4597" t="str">
            <v>MT05100150/</v>
          </cell>
          <cell r="C4597" t="str">
            <v>Escavacao manual de vala a frio em material de 2a categoria (moledo ou rocha decomposta) de 1,50m e 3m de profundidade, exclusive escoramento e esgotamento.</v>
          </cell>
          <cell r="D4597" t="str">
            <v>m3</v>
          </cell>
          <cell r="E4597">
            <v>26</v>
          </cell>
        </row>
        <row r="4598">
          <cell r="A4598" t="str">
            <v>MT000083</v>
          </cell>
          <cell r="B4598" t="str">
            <v>MT05100200/</v>
          </cell>
          <cell r="C4598" t="str">
            <v>Marroamento de material de 2a categoria (rocha decomposta), com volume maximo de 0,064m3, para reducao a pedra-de-mao, referindo-se o preco ao material solto, depois de marroado.</v>
          </cell>
          <cell r="D4598" t="str">
            <v>m3</v>
          </cell>
          <cell r="E4598">
            <v>11.85</v>
          </cell>
        </row>
        <row r="4599">
          <cell r="A4599" t="str">
            <v>MT018081</v>
          </cell>
          <cell r="B4599" t="str">
            <v>MT05150015/</v>
          </cell>
          <cell r="C4599" t="e">
            <v>#N/A</v>
          </cell>
          <cell r="D4599" t="e">
            <v>#N/A</v>
          </cell>
          <cell r="E4599">
            <v>1.76</v>
          </cell>
        </row>
        <row r="4600">
          <cell r="A4600" t="str">
            <v>MT000080</v>
          </cell>
          <cell r="B4600" t="str">
            <v>MT05150050/</v>
          </cell>
          <cell r="C4600" t="str">
            <v>Escavacao manual de vala em lodo, ate 1,50m de profundidade, exclusive escoramento e esgotamento.</v>
          </cell>
          <cell r="D4600" t="str">
            <v>m3</v>
          </cell>
          <cell r="E4600">
            <v>26.63</v>
          </cell>
        </row>
        <row r="4601">
          <cell r="A4601" t="str">
            <v>MT005192</v>
          </cell>
          <cell r="B4601" t="str">
            <v>MT05200050/</v>
          </cell>
          <cell r="C4601" t="str">
            <v>Escavacao e reaterro de vala, em material de 1a categoria, para ligacao de agua potavel.</v>
          </cell>
          <cell r="D4601" t="str">
            <v>m</v>
          </cell>
          <cell r="E4601">
            <v>2.42</v>
          </cell>
        </row>
        <row r="4602">
          <cell r="A4602" t="str">
            <v>MT005189</v>
          </cell>
          <cell r="B4602" t="str">
            <v>MT05200100/</v>
          </cell>
          <cell r="C4602" t="str">
            <v>Escavacao e reaterro de vala, em material de 1a categoria, para ligacao predial de esgoto sanitario.</v>
          </cell>
          <cell r="D4602" t="str">
            <v>m</v>
          </cell>
          <cell r="E4602">
            <v>11.91</v>
          </cell>
        </row>
        <row r="4603">
          <cell r="A4603" t="str">
            <v>MT017778</v>
          </cell>
          <cell r="B4603" t="str">
            <v>MT05250050/</v>
          </cell>
          <cell r="C4603" t="str">
            <v>Desmonte manual de bloco de material de 3a categoria (rocha viva), inclusive reducao a pedra-de-mao.</v>
          </cell>
          <cell r="D4603" t="str">
            <v>m3</v>
          </cell>
          <cell r="E4603">
            <v>35.22</v>
          </cell>
        </row>
        <row r="4604">
          <cell r="A4604" t="str">
            <v>MT000084</v>
          </cell>
          <cell r="B4604" t="str">
            <v>MT05300050/</v>
          </cell>
          <cell r="C4604" t="str">
            <v>Escavacao manual em material de 1a categoria, a ceu aberto, ate 0,50m de profundidade com remocao ate 1 dam.</v>
          </cell>
          <cell r="D4604" t="str">
            <v>m3</v>
          </cell>
          <cell r="E4604">
            <v>11.62</v>
          </cell>
        </row>
        <row r="4605">
          <cell r="A4605" t="str">
            <v>MT017779</v>
          </cell>
          <cell r="B4605" t="str">
            <v>MT05300100/</v>
          </cell>
          <cell r="C4605" t="str">
            <v>Escavacao manual em material de 1a categoria, a ceu aberto, para profundidades maiores que 0,50m, com remocao ate 10m (1dam).</v>
          </cell>
          <cell r="D4605" t="str">
            <v>m3</v>
          </cell>
          <cell r="E4605">
            <v>13.55</v>
          </cell>
        </row>
        <row r="4606">
          <cell r="A4606" t="str">
            <v>MT000088</v>
          </cell>
          <cell r="B4606" t="str">
            <v>MT05350050/</v>
          </cell>
          <cell r="C4606" t="str">
            <v>Escoramento simples, aberto, de vala de pouca profundidade, inclusive fornecimento dos materiais (pecas de Pinho de 3a ou similar - 1 1/2"x9" e 3"x6").</v>
          </cell>
          <cell r="D4606" t="str">
            <v>m2</v>
          </cell>
          <cell r="E4606">
            <v>13</v>
          </cell>
        </row>
        <row r="4607">
          <cell r="A4607" t="str">
            <v>MT000087</v>
          </cell>
          <cell r="B4607" t="str">
            <v>MT05350100/</v>
          </cell>
          <cell r="C4607" t="str">
            <v>Escoramento simples, fechado, de vala de pouca profundidade, inclusive fornecimento dos materiais (pecas de Pinho de 3a ou similar  - 1 1/2"x9" e 3"x6").</v>
          </cell>
          <cell r="D4607" t="str">
            <v>m2</v>
          </cell>
          <cell r="E4607">
            <v>29.4</v>
          </cell>
        </row>
        <row r="4608">
          <cell r="A4608" t="str">
            <v>PJ006715</v>
          </cell>
          <cell r="B4608" t="str">
            <v>PJ20050353/</v>
          </cell>
          <cell r="C4608" t="str">
            <v>Capina manual, remocao e selecao de mudas de essencias florestais, custo valido para cada 100 unidades, com altura de 20cm e largura de 13cm.</v>
          </cell>
          <cell r="D4608" t="str">
            <v>un</v>
          </cell>
          <cell r="E4608">
            <v>0.71</v>
          </cell>
        </row>
        <row r="4609">
          <cell r="A4609" t="str">
            <v>PJ006716</v>
          </cell>
          <cell r="B4609" t="str">
            <v>PJ20050356/</v>
          </cell>
          <cell r="C4609" t="str">
            <v>Capina manual, remocao e selecao de mudas de essencias florestais, custo valido para cada 100 unidades, com altura de 30cm e largura de 15cm.</v>
          </cell>
          <cell r="D4609" t="str">
            <v>un</v>
          </cell>
          <cell r="E4609">
            <v>0.93</v>
          </cell>
        </row>
        <row r="4610">
          <cell r="A4610" t="str">
            <v>PJ006717</v>
          </cell>
          <cell r="B4610" t="str">
            <v>PJ20050359/</v>
          </cell>
          <cell r="C4610" t="str">
            <v>Capina manual, remocao e selecao de mudas de essencias florestais, custo valido para cada 100 unidades, com altura de 35cm e largura de 25cm.</v>
          </cell>
          <cell r="D4610" t="str">
            <v>un</v>
          </cell>
          <cell r="E4610">
            <v>2.71</v>
          </cell>
        </row>
        <row r="4611">
          <cell r="A4611" t="str">
            <v>PJ018090</v>
          </cell>
          <cell r="B4611" t="str">
            <v>PJ20050375/</v>
          </cell>
          <cell r="C4611" t="e">
            <v>#N/A</v>
          </cell>
          <cell r="D4611" t="e">
            <v>#N/A</v>
          </cell>
          <cell r="E4611">
            <v>19.850000000000001</v>
          </cell>
        </row>
        <row r="4612">
          <cell r="A4612" t="str">
            <v>PJ004859</v>
          </cell>
          <cell r="B4612" t="str">
            <v>PJ20050380/</v>
          </cell>
          <cell r="C4612" t="str">
            <v>Corte de grama com maquinas motorizadas, inclusive varredura e recolhimento de residuos.</v>
          </cell>
          <cell r="D4612" t="str">
            <v>ha</v>
          </cell>
          <cell r="E4612">
            <v>460.34</v>
          </cell>
        </row>
        <row r="4613">
          <cell r="A4613" t="str">
            <v>PJ000532</v>
          </cell>
          <cell r="B4613" t="str">
            <v>PJ20050390/</v>
          </cell>
          <cell r="C4613" t="str">
            <v>Combate de formigas, com aplicacao de formicida, em encosta.</v>
          </cell>
          <cell r="D4613" t="str">
            <v>ha</v>
          </cell>
          <cell r="E4613">
            <v>114.23</v>
          </cell>
        </row>
        <row r="4614">
          <cell r="A4614" t="str">
            <v>PJ000514</v>
          </cell>
          <cell r="B4614" t="str">
            <v>PJ20050400/</v>
          </cell>
          <cell r="C4614" t="str">
            <v>Catacao manual de papeis em superficie gramada.</v>
          </cell>
          <cell r="D4614" t="str">
            <v>ha</v>
          </cell>
          <cell r="E4614">
            <v>8.51</v>
          </cell>
        </row>
        <row r="4615">
          <cell r="A4615" t="str">
            <v>PJ000524</v>
          </cell>
          <cell r="B4615" t="str">
            <v>PJ20050450/</v>
          </cell>
          <cell r="C4615" t="str">
            <v>Irrigacao de gramado e/ou canteiro com Caminhao Pipa, exclusive o fornecimento da agua.</v>
          </cell>
          <cell r="D4615" t="str">
            <v>m2</v>
          </cell>
          <cell r="E4615">
            <v>0.03</v>
          </cell>
        </row>
        <row r="4616">
          <cell r="A4616" t="str">
            <v>PJ018049</v>
          </cell>
          <cell r="B4616" t="str">
            <v>PJ20050451/</v>
          </cell>
          <cell r="C4616" t="str">
            <v>Irrigacao de gramado e/ou canteiros com Caminhao Pipa, inclusive fornecimento da agua.</v>
          </cell>
          <cell r="D4616" t="str">
            <v>m2</v>
          </cell>
          <cell r="E4616">
            <v>7.0000000000000007E-2</v>
          </cell>
        </row>
        <row r="4617">
          <cell r="A4617" t="str">
            <v>PJ000525</v>
          </cell>
          <cell r="B4617" t="str">
            <v>PJ20050453/</v>
          </cell>
          <cell r="C4617" t="str">
            <v>Irrigacao de arvore e/ou palmeira com Caminhao Pipa, exclusive o fornecimento da agua.</v>
          </cell>
          <cell r="D4617" t="str">
            <v>un</v>
          </cell>
          <cell r="E4617">
            <v>0.26</v>
          </cell>
        </row>
        <row r="4618">
          <cell r="A4618" t="str">
            <v>PJ018050</v>
          </cell>
          <cell r="B4618" t="str">
            <v>PJ20050454/</v>
          </cell>
          <cell r="C4618" t="str">
            <v>Irrigacao de arvore e/ou palmeira com Caminhao Pipa, inclusive fornecimento da agua.</v>
          </cell>
          <cell r="D4618" t="str">
            <v>m2</v>
          </cell>
          <cell r="E4618">
            <v>0.3</v>
          </cell>
        </row>
        <row r="4619">
          <cell r="A4619" t="str">
            <v>PJ000521</v>
          </cell>
          <cell r="B4619" t="str">
            <v>PJ20050500/</v>
          </cell>
          <cell r="C4619" t="str">
            <v>Limpeza, apos esvaziamento, de fundo de lago e/ou canal.</v>
          </cell>
          <cell r="D4619" t="str">
            <v>m2</v>
          </cell>
          <cell r="E4619">
            <v>0.8</v>
          </cell>
        </row>
        <row r="4620">
          <cell r="A4620" t="str">
            <v>PJ000522</v>
          </cell>
          <cell r="B4620" t="str">
            <v>PJ20050503/</v>
          </cell>
          <cell r="C4620" t="str">
            <v>Limpeza de caixa de ralo em praca e/ou parque.</v>
          </cell>
          <cell r="D4620" t="str">
            <v>un</v>
          </cell>
          <cell r="E4620">
            <v>4.79</v>
          </cell>
        </row>
        <row r="4621">
          <cell r="A4621" t="str">
            <v>PJ000520</v>
          </cell>
          <cell r="B4621" t="str">
            <v>PJ20050506/</v>
          </cell>
          <cell r="C4621" t="str">
            <v>Limpeza de folhas e papeis flutuando em lago e/ou canal.</v>
          </cell>
          <cell r="D4621" t="str">
            <v>ha</v>
          </cell>
          <cell r="E4621">
            <v>53.19</v>
          </cell>
        </row>
        <row r="4622">
          <cell r="A4622" t="str">
            <v>PJ000511</v>
          </cell>
          <cell r="B4622" t="str">
            <v>PJ20050550/</v>
          </cell>
          <cell r="C4622" t="str">
            <v>Manutencao e recomposicao de areas ajardinadas, corte de folhas e ramos secos, retirada de parasitas, limpeza e replantio de arbustos.</v>
          </cell>
          <cell r="D4622" t="str">
            <v>m2</v>
          </cell>
          <cell r="E4622">
            <v>0.32</v>
          </cell>
        </row>
        <row r="4623">
          <cell r="A4623" t="str">
            <v>PJ005790</v>
          </cell>
          <cell r="B4623" t="str">
            <v>PJ20050600/</v>
          </cell>
          <cell r="C4623" t="str">
            <v>Nivelamento e compactacao de areas ensaibradas.</v>
          </cell>
          <cell r="D4623" t="str">
            <v>ha</v>
          </cell>
          <cell r="E4623">
            <v>962.68</v>
          </cell>
        </row>
        <row r="4624">
          <cell r="A4624" t="str">
            <v>PJ006930</v>
          </cell>
          <cell r="B4624" t="str">
            <v>PJ20050650/</v>
          </cell>
          <cell r="C4624" t="str">
            <v>Rega de jardim ou gramado, com esguicho, usando agua local canalizada.</v>
          </cell>
          <cell r="D4624" t="str">
            <v>dam2</v>
          </cell>
          <cell r="E4624">
            <v>0.97</v>
          </cell>
        </row>
        <row r="4625">
          <cell r="A4625" t="str">
            <v>PJ010230</v>
          </cell>
          <cell r="B4625" t="str">
            <v>PJ20050700/</v>
          </cell>
          <cell r="C4625" t="str">
            <v>Retirada de gramineas em piso de pedra portuguesa, utilizando rocadeira costal.</v>
          </cell>
          <cell r="D4625" t="str">
            <v>m2</v>
          </cell>
          <cell r="E4625">
            <v>0.6</v>
          </cell>
        </row>
        <row r="4626">
          <cell r="A4626" t="str">
            <v>PJ005376</v>
          </cell>
          <cell r="B4626" t="str">
            <v>PJ20050703/</v>
          </cell>
          <cell r="C4626" t="str">
            <v>Retirada de cobertura vegetal de piso de junta seca.</v>
          </cell>
          <cell r="D4626" t="str">
            <v>m</v>
          </cell>
          <cell r="E4626">
            <v>8.69</v>
          </cell>
        </row>
        <row r="4627">
          <cell r="A4627" t="str">
            <v>PJ004854</v>
          </cell>
          <cell r="B4627" t="str">
            <v>PJ20050750/</v>
          </cell>
          <cell r="C4627" t="str">
            <v>Retirada de material proveniente de poda de varredura ou de limpeza diversas, a ser feita em caminhao com no minimo 4m3 de capacidade, compreendendo carga, descarga e transporte ate 30Km de distancia.</v>
          </cell>
          <cell r="D4627" t="str">
            <v>m3</v>
          </cell>
          <cell r="E4627">
            <v>9.2899999999999991</v>
          </cell>
        </row>
        <row r="4628">
          <cell r="A4628" t="str">
            <v>PJ017787</v>
          </cell>
          <cell r="B4628" t="str">
            <v>PJ20050800/</v>
          </cell>
          <cell r="C4628" t="str">
            <v>Retirada de protetor de arvore, inclusive carga, descarga e transporte.</v>
          </cell>
          <cell r="D4628" t="str">
            <v>un</v>
          </cell>
          <cell r="E4628">
            <v>4.05</v>
          </cell>
        </row>
        <row r="4629">
          <cell r="A4629" t="str">
            <v>PJ000512</v>
          </cell>
          <cell r="B4629" t="str">
            <v>PJ20050850/</v>
          </cell>
          <cell r="C4629" t="str">
            <v>Retirada de galhos secos e de parasitas em arvores.</v>
          </cell>
          <cell r="D4629" t="str">
            <v>un</v>
          </cell>
          <cell r="E4629">
            <v>26.59</v>
          </cell>
        </row>
        <row r="4630">
          <cell r="A4630" t="str">
            <v>PJ000509</v>
          </cell>
          <cell r="B4630" t="str">
            <v>PJ20050870/</v>
          </cell>
          <cell r="C4630" t="str">
            <v>Revolvimento de solo ate 20cm de profundidade.</v>
          </cell>
          <cell r="D4630" t="str">
            <v>m2</v>
          </cell>
          <cell r="E4630">
            <v>0.73</v>
          </cell>
        </row>
        <row r="4631">
          <cell r="A4631" t="str">
            <v>PJ017860</v>
          </cell>
          <cell r="B4631" t="str">
            <v>PJ20050900/</v>
          </cell>
          <cell r="C4631" t="str">
            <v>Varredura de folhas, papeis, etc, em area de brita.</v>
          </cell>
          <cell r="D4631" t="str">
            <v>m2</v>
          </cell>
          <cell r="E4631">
            <v>0.19</v>
          </cell>
        </row>
        <row r="4632">
          <cell r="A4632" t="str">
            <v>PJ000517</v>
          </cell>
          <cell r="B4632" t="str">
            <v>PJ20050903/</v>
          </cell>
          <cell r="C4632" t="str">
            <v>Varredura de folhas, papeis e etc., em area ensaibrada.</v>
          </cell>
          <cell r="D4632" t="str">
            <v>ha</v>
          </cell>
          <cell r="E4632">
            <v>117.02</v>
          </cell>
        </row>
        <row r="4633">
          <cell r="A4633" t="str">
            <v>PJ000515</v>
          </cell>
          <cell r="B4633" t="str">
            <v>PJ20050906/</v>
          </cell>
          <cell r="C4633" t="str">
            <v>Varredura de folhas, papeis e etc., em area gramada.</v>
          </cell>
          <cell r="D4633" t="str">
            <v>ha</v>
          </cell>
          <cell r="E4633">
            <v>132.97</v>
          </cell>
        </row>
        <row r="4634">
          <cell r="A4634" t="str">
            <v>PJ000516</v>
          </cell>
          <cell r="B4634" t="str">
            <v>PJ20050909/</v>
          </cell>
          <cell r="C4634" t="str">
            <v>Varredura de folhas, papeis e etc., em area pavimentada.</v>
          </cell>
          <cell r="D4634" t="str">
            <v>ha</v>
          </cell>
          <cell r="E4634">
            <v>106.38</v>
          </cell>
        </row>
        <row r="4635">
          <cell r="A4635" t="str">
            <v>PJ000533</v>
          </cell>
          <cell r="B4635" t="str">
            <v>PJ20100050/</v>
          </cell>
          <cell r="C4635" t="str">
            <v>Arrancamento e replantio de arvore adulta, entre 3m e 5m de altura e ate 20cm de diametro, inclusive escavacao e rega durante 15 dias, exclusive transporte.</v>
          </cell>
          <cell r="D4635" t="str">
            <v>un</v>
          </cell>
          <cell r="E4635">
            <v>50.83</v>
          </cell>
        </row>
        <row r="4636">
          <cell r="A4636" t="str">
            <v>PJ009405</v>
          </cell>
          <cell r="B4636" t="str">
            <v>PJ20100100/</v>
          </cell>
          <cell r="C4636" t="str">
            <v>Destocamento de arvores de medio porte ate 60cm DAP e raizes profundas, com auxilio mecanico, inclusive carga, descarga e transporte do material resultante ate 30Km.</v>
          </cell>
          <cell r="D4636" t="str">
            <v>un</v>
          </cell>
          <cell r="E4636">
            <v>272.52999999999997</v>
          </cell>
        </row>
        <row r="4637">
          <cell r="A4637" t="str">
            <v>PJ009401</v>
          </cell>
          <cell r="B4637" t="str">
            <v>PJ20100103/</v>
          </cell>
          <cell r="C4637" t="str">
            <v>Destocamento de arvores de grande porte acima de 61cm DAP e raizes profundas, com auxilio mecanico, inclusive carga, descarga e transporte do material resultante ate 30Km.</v>
          </cell>
          <cell r="D4637" t="str">
            <v>un</v>
          </cell>
          <cell r="E4637">
            <v>405.73</v>
          </cell>
        </row>
        <row r="4638">
          <cell r="A4638" t="str">
            <v>PJ008803</v>
          </cell>
          <cell r="B4638" t="str">
            <v>PJ20100150/</v>
          </cell>
          <cell r="C4638" t="str">
            <v xml:space="preserve">Poda leve em arvores de pequeno e medio porte, compreendendo o emprego de Caminhao Carroceria Fixa de 7,5t, moto serra, escada, cordas, serrotes, machadinhas, incluindo carga, descarga e transporte de material resultante ate 30Km (volume em torno de 1m3) </v>
          </cell>
          <cell r="D4638" t="str">
            <v>un</v>
          </cell>
          <cell r="E4638">
            <v>35.99</v>
          </cell>
        </row>
        <row r="4639">
          <cell r="A4639" t="str">
            <v>PJ008804</v>
          </cell>
          <cell r="B4639" t="str">
            <v>PJ20100153/</v>
          </cell>
          <cell r="C4639" t="str">
            <v>Poda leve em arvores de grande porte, compreendendo o emprego de Caminhao Carroceria Fixa de 7,5t, elevador equipado com cacamba atingindo a altura de mais ou menos de 18m, moto serra, escada, cordas, serrotes, machadinhas, incluindo carga, descarga e tra</v>
          </cell>
          <cell r="D4639" t="str">
            <v>un</v>
          </cell>
          <cell r="E4639">
            <v>80.599999999999994</v>
          </cell>
        </row>
        <row r="4640">
          <cell r="A4640" t="str">
            <v>PJ017322</v>
          </cell>
          <cell r="B4640" t="str">
            <v>PJ20100156/</v>
          </cell>
          <cell r="C4640" t="str">
            <v>Poda de conducao de muda de arvore ate 3m de altura, inclusive carga, descarga e transporte do material resultante.</v>
          </cell>
          <cell r="D4640" t="str">
            <v>un</v>
          </cell>
          <cell r="E4640">
            <v>1.81</v>
          </cell>
        </row>
        <row r="4641">
          <cell r="A4641" t="str">
            <v>PJ008805</v>
          </cell>
          <cell r="B4641" t="str">
            <v>PJ20100200/</v>
          </cell>
          <cell r="C4641"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1" t="str">
            <v>un</v>
          </cell>
          <cell r="E4641">
            <v>213.46</v>
          </cell>
        </row>
        <row r="4642">
          <cell r="A4642" t="str">
            <v>PJ008807</v>
          </cell>
          <cell r="B4642" t="str">
            <v>PJ20100203/</v>
          </cell>
          <cell r="C4642"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2" t="str">
            <v>un</v>
          </cell>
          <cell r="E4642">
            <v>320.18</v>
          </cell>
        </row>
        <row r="4643">
          <cell r="A4643" t="str">
            <v>PJ009404</v>
          </cell>
          <cell r="B4643" t="str">
            <v>PJ20100250/</v>
          </cell>
          <cell r="C4643" t="str">
            <v>Poda de arvore de medio porte para remocao de arvores, compreendendo o emprego de Caminhao Carroceria Fixa de 7,5t, elevador equipado com cacamba atingindo altura media de 15m, moto serra, escada, corda, serrote, machados, equipamento de seguranca, compre</v>
          </cell>
          <cell r="D4643" t="str">
            <v>un</v>
          </cell>
          <cell r="E4643">
            <v>215.9</v>
          </cell>
        </row>
        <row r="4644">
          <cell r="A4644" t="str">
            <v>PJ009402</v>
          </cell>
          <cell r="B4644" t="str">
            <v>PJ20100253/</v>
          </cell>
          <cell r="C4644" t="str">
            <v>Poda de arvore de grande porte para remocao de arvores, compreendendo o emprego de Caminhao Carroceria Fixa de 7,5t, elevador equipado com cacamba atingindo altura media de 15m, moto serra, escada, corda, serrote, machados, equipamento de seguranca, compr</v>
          </cell>
          <cell r="D4644" t="str">
            <v>un</v>
          </cell>
          <cell r="E4644">
            <v>431.8</v>
          </cell>
        </row>
        <row r="4645">
          <cell r="A4645" t="str">
            <v>PJ009406</v>
          </cell>
          <cell r="B4645" t="str">
            <v>PJ20100300/</v>
          </cell>
          <cell r="C4645" t="str">
            <v>Remocao de arvore de medio porte, compreendendo a poda com o emprego de Caminhao de Carroceria Fixa, elevador equipado com cacamba atingindo altura media de 15m, moto serra, escada, corda, serrote, machados, sinalizacao de desvio de trafego de veiculos, p</v>
          </cell>
          <cell r="D4645" t="str">
            <v>un</v>
          </cell>
          <cell r="E4645">
            <v>488.43</v>
          </cell>
        </row>
        <row r="4646">
          <cell r="A4646" t="str">
            <v>PJ009403</v>
          </cell>
          <cell r="B4646" t="str">
            <v>PJ20100306/</v>
          </cell>
          <cell r="C4646" t="str">
            <v xml:space="preserve">Remocao de arvore de grande porte, compreendendo a poda com o emprego de Caminhao de Carroceria Fixa, elevador equipado com cacamba atingindo altura media de 15m, moto serra, escada, corda, serrote, machados, sinalizacao de desvio de trafego de veiculos, </v>
          </cell>
          <cell r="D4646" t="str">
            <v>un</v>
          </cell>
          <cell r="E4646">
            <v>837.53</v>
          </cell>
        </row>
        <row r="4647">
          <cell r="A4647" t="str">
            <v>PJ017582</v>
          </cell>
          <cell r="B4647" t="str">
            <v>PJ25050050/</v>
          </cell>
          <cell r="C4647" t="str">
            <v>Banco em concreto armado, sem encosto, medindo (225x50x50)cm, modelo B7 da Neorex ou similar.  Fornecimento.</v>
          </cell>
          <cell r="D4647" t="str">
            <v>un</v>
          </cell>
          <cell r="E4647">
            <v>331.09</v>
          </cell>
        </row>
        <row r="4648">
          <cell r="A4648" t="str">
            <v>PJ000541</v>
          </cell>
          <cell r="B4648" t="str">
            <v>PJ25050053/</v>
          </cell>
          <cell r="C4648" t="str">
            <v>Banco de concreto aparente, com 45cm de largura e 10cm de espessura, sobre 2 apoios do mesmo material, com seccao de (10x30)cm.</v>
          </cell>
          <cell r="D4648" t="str">
            <v>m</v>
          </cell>
          <cell r="E4648">
            <v>70.41</v>
          </cell>
        </row>
        <row r="4649">
          <cell r="A4649" t="str">
            <v>PJ004839</v>
          </cell>
          <cell r="B4649" t="str">
            <v>PJ25050056/</v>
          </cell>
          <cell r="C4649" t="str">
            <v>Banco de concreto aparente, medindo 2x0,40x0,20m, fixados sobre apoio do mesmo material, secao de 10x30cm, inclusive carga, descarga e transporte, conforme projeto FPJ.  Fornecimento e colocacao.</v>
          </cell>
          <cell r="D4649" t="str">
            <v>un</v>
          </cell>
          <cell r="E4649">
            <v>246.23</v>
          </cell>
        </row>
        <row r="4650">
          <cell r="A4650" t="str">
            <v>PJ006686</v>
          </cell>
          <cell r="B4650" t="str">
            <v>PJ25050100/</v>
          </cell>
          <cell r="C4650" t="str">
            <v>Banco para jardim, duplo, pes em ferro fundido, assento e encosto em madeira de Lei envernizados, pecas de ferro pintadas em grafite.  Fornecimento e colocacao, inclusive chumbadores.</v>
          </cell>
          <cell r="D4650" t="str">
            <v>un</v>
          </cell>
          <cell r="E4650">
            <v>1048.72</v>
          </cell>
        </row>
        <row r="4651">
          <cell r="A4651" t="str">
            <v>PJ017889</v>
          </cell>
          <cell r="B4651" t="str">
            <v>PJ25050103/</v>
          </cell>
          <cell r="C4651" t="str">
            <v>Bancos para jardim com 14 reguas de madeira de Lei, seccao de (5,5x2,5)cm e comprimento de 2m, presas com parafusos de porca nos pes de ferro fundido, estes com 14Kg, barra de ferro ao centro do assentamento, inclusive espigao de fixacao, 4 bases de concr</v>
          </cell>
          <cell r="D4651" t="str">
            <v>un</v>
          </cell>
          <cell r="E4651">
            <v>395.56</v>
          </cell>
        </row>
        <row r="4652">
          <cell r="A4652" t="str">
            <v>PJ008483</v>
          </cell>
          <cell r="B4652" t="str">
            <v>PJ25050106/</v>
          </cell>
          <cell r="C4652" t="str">
            <v>Banco rustico, referencia M-25, conforme o modelo Pactaplayground ou similar.  Fornecimento e colocacao.</v>
          </cell>
          <cell r="D4652" t="str">
            <v>un</v>
          </cell>
          <cell r="E4652">
            <v>344.82</v>
          </cell>
        </row>
        <row r="4653">
          <cell r="A4653" t="str">
            <v>PJ007681</v>
          </cell>
          <cell r="B4653" t="str">
            <v>PJ25050153/</v>
          </cell>
          <cell r="C4653" t="str">
            <v>Mesa de jogos com 4 bancos, tampo de mesa em marmorite armado, na cor natural, tendo no centro tabuleiro de xadrez em marmorite nas cores branca e preta, pes (mesa e bancos) de concreto armado, conforme projeto FPJ.  Fornecimento e colocacao.</v>
          </cell>
          <cell r="D4653" t="str">
            <v>un</v>
          </cell>
          <cell r="E4653">
            <v>568.48</v>
          </cell>
        </row>
        <row r="4654">
          <cell r="A4654" t="str">
            <v>PJ008484</v>
          </cell>
          <cell r="B4654" t="str">
            <v>PJ25050156/</v>
          </cell>
          <cell r="C4654" t="str">
            <v>Mesal rustica, referencia M-26, conforme o modelo Pactaplayground ou similar.  Fornecimento e colocacao.</v>
          </cell>
          <cell r="D4654" t="str">
            <v>un</v>
          </cell>
          <cell r="E4654">
            <v>501.74</v>
          </cell>
        </row>
        <row r="4655">
          <cell r="A4655" t="str">
            <v>PJ009574</v>
          </cell>
          <cell r="B4655" t="str">
            <v>PJ25050200/</v>
          </cell>
          <cell r="C4655" t="str">
            <v>Prancha de Macaranduba para bancos de jardins, com secao de (15x4,5)cm e comprimento de 2,20m, presa com parafusos e porcas nos pes de ferro e pintura na cor a ser indicada.  Fornecimento e colocacao.</v>
          </cell>
          <cell r="D4655" t="str">
            <v>un</v>
          </cell>
          <cell r="E4655">
            <v>46.78</v>
          </cell>
        </row>
        <row r="4656">
          <cell r="A4656" t="str">
            <v>PJ005001</v>
          </cell>
          <cell r="B4656" t="str">
            <v>PJ25050250/</v>
          </cell>
          <cell r="C4656" t="str">
            <v>Regua madeira de Lei para bancos de jardins, com seccao de (5,5x2,5)cm e comprimento de 2m, presas com parafusos de porcas nos pes de ferro fundido e pintura na cor a ser indicada.  Fornecimento e colocacao.</v>
          </cell>
          <cell r="D4656" t="str">
            <v>un</v>
          </cell>
          <cell r="E4656">
            <v>17.71</v>
          </cell>
        </row>
        <row r="4657">
          <cell r="A4657" t="str">
            <v>PJ007077</v>
          </cell>
          <cell r="B4657" t="str">
            <v>PJ25050253/</v>
          </cell>
          <cell r="C4657" t="str">
            <v>Regua de Macaranduba para bancos de jardins, com seccao de (3x1,5)cm e comprimento de 1m, presas com parafusos de porcas nos pes de ferro e envernizada na cor a ser indicada.  Fornecimento e colocacao.</v>
          </cell>
          <cell r="D4657" t="str">
            <v>un</v>
          </cell>
          <cell r="E4657">
            <v>26.47</v>
          </cell>
        </row>
        <row r="4658">
          <cell r="A4658" t="str">
            <v>PJ017134</v>
          </cell>
          <cell r="B4658" t="str">
            <v>PJ25100050/</v>
          </cell>
          <cell r="C4658" t="str">
            <v>Amarelinha em blocos de concreto pre-moldadas com aplicacao de letras e numeros coloridos em baixo relevo.  Fornecimento e aplicacao.</v>
          </cell>
          <cell r="D4658" t="str">
            <v>un</v>
          </cell>
          <cell r="E4658">
            <v>242.35</v>
          </cell>
        </row>
        <row r="4659">
          <cell r="A4659" t="str">
            <v>PJ001026</v>
          </cell>
          <cell r="B4659" t="str">
            <v>PJ25100060/</v>
          </cell>
          <cell r="C4659" t="str">
            <v>Arco simples em tubos de ferro galvanizado de 1" e 2", chumbados em blocos de concreto, com pintura de base Galvite ou similar e 2 demaos de acabamento, conforme projeto FPJ.  Fornecimento e colocacao.</v>
          </cell>
          <cell r="D4659" t="str">
            <v>un</v>
          </cell>
          <cell r="E4659">
            <v>650.07000000000005</v>
          </cell>
        </row>
        <row r="4660">
          <cell r="A4660" t="str">
            <v>PJ001027</v>
          </cell>
          <cell r="B4660" t="str">
            <v>PJ25100100/</v>
          </cell>
          <cell r="C4660" t="str">
            <v>Barra simples para ginastica, em tubos de ferro galvanizado de 1 1/2" e 4", chumbados em blocos de concreto com pintura de base Galvite ou similar e 2 demaos de acabamento, conforme projeto FPJ.  Fornecimento e colocacao.</v>
          </cell>
          <cell r="D4660" t="str">
            <v>un</v>
          </cell>
          <cell r="E4660">
            <v>639.97</v>
          </cell>
        </row>
        <row r="4661">
          <cell r="A4661" t="str">
            <v>PJ001032</v>
          </cell>
          <cell r="B4661" t="str">
            <v>PJ25100103/</v>
          </cell>
          <cell r="C4661" t="str">
            <v>Barra dupla para ginastica em tubo de ferro galvanizado de 1" horizontais e montantes de 4", chumbados em blocos de concreto, com pintura de base Galvite ou similar e 2 demaos de acabamento, conforme projeto FPJ.  Fornecimento e colocacao.</v>
          </cell>
          <cell r="D4661" t="str">
            <v>un</v>
          </cell>
          <cell r="E4661">
            <v>805.37</v>
          </cell>
        </row>
        <row r="4662">
          <cell r="A4662" t="str">
            <v>PJ005077</v>
          </cell>
          <cell r="B4662" t="str">
            <v>PJ25100106/</v>
          </cell>
          <cell r="C4662" t="str">
            <v>Barra paralelas rustica, referencia M-17, conforme o modelo Pactaplayground ou similar.  Fornecimento e colocacao.</v>
          </cell>
          <cell r="D4662" t="str">
            <v>un</v>
          </cell>
          <cell r="E4662">
            <v>318.2</v>
          </cell>
        </row>
        <row r="4663">
          <cell r="A4663" t="str">
            <v>PJ001028</v>
          </cell>
          <cell r="B4663" t="str">
            <v>PJ25100109/</v>
          </cell>
          <cell r="C4663" t="str">
            <v>Barra paralelas para ginastica, em tubos de ferro galvanizado de 2", chumbados em blocos de concreto com pintura de base Galvite ou similar e 2 demaos de acabamento, conforme projeto FPJ.  Fornecimento e colocacao.</v>
          </cell>
          <cell r="D4663" t="str">
            <v>un</v>
          </cell>
          <cell r="E4663">
            <v>423.03</v>
          </cell>
        </row>
        <row r="4664">
          <cell r="A4664" t="str">
            <v>PJ005078</v>
          </cell>
          <cell r="B4664" t="str">
            <v>PJ25100112/</v>
          </cell>
          <cell r="C4664" t="str">
            <v>Barra de 2 niveis rustica, referencia M-16, conforme o modelo Pactaplayground ou similar.  Fornecimento e colocacao.</v>
          </cell>
          <cell r="D4664" t="str">
            <v>un</v>
          </cell>
          <cell r="E4664">
            <v>266.82</v>
          </cell>
        </row>
        <row r="4665">
          <cell r="A4665" t="str">
            <v>PJ009629</v>
          </cell>
          <cell r="B4665" t="str">
            <v>PJ25100150/</v>
          </cell>
          <cell r="C4665" t="str">
            <v>Balanco 2M com 3 lugares em estrutura de ferro com pintura automotiva, cadeira de ripas com encosto, da Multimeios ou similar.  Fornecimento.</v>
          </cell>
          <cell r="D4665" t="str">
            <v>un</v>
          </cell>
          <cell r="E4665">
            <v>539</v>
          </cell>
        </row>
        <row r="4666">
          <cell r="A4666" t="str">
            <v>PJ018045</v>
          </cell>
          <cell r="B4666" t="str">
            <v>PJ25100152A</v>
          </cell>
          <cell r="C4666" t="str">
            <v xml:space="preserve">Balanco composto com 2 cadeiras, presas em correntes galvanizadas, fixadas por meio de bracadeiras, em travessao de tubo de ferro galvanizado de 2 1/2", suspensas em cavaletes de tubo de ferro galvanizado de 2", chumbados em sapatas de concreto, pintados </v>
          </cell>
          <cell r="D4666" t="str">
            <v>un</v>
          </cell>
          <cell r="E4666">
            <v>879.62</v>
          </cell>
        </row>
        <row r="4667">
          <cell r="A4667" t="str">
            <v>PJ018043</v>
          </cell>
          <cell r="B4667" t="str">
            <v>PJ25100154A</v>
          </cell>
          <cell r="C4667" t="str">
            <v xml:space="preserve">Balanco composto com 3 cadeiras, presas em correntes galvanizadas, fixadas por meio de bracadeiras, em travessao de tubo de ferro galvanizado de 2 1/2", suspensas em cavaletes de tubo de ferro galvanizado de 2", chumbados em sapatas de concreto, pintados </v>
          </cell>
          <cell r="D4667" t="str">
            <v>un</v>
          </cell>
          <cell r="E4667">
            <v>982.74</v>
          </cell>
        </row>
        <row r="4668">
          <cell r="A4668" t="str">
            <v>PJ009516</v>
          </cell>
          <cell r="B4668" t="str">
            <v>PJ25100156/</v>
          </cell>
          <cell r="C4668" t="str">
            <v>Cadeira de balanco completa, com correntes, bracadeiras, rolamentos, parafusos, barras, etc., inclusive desmontagem da danificada, pintura e transporte, conforme projeto FPJ.  Fornecimento e colocacao.</v>
          </cell>
          <cell r="D4668" t="str">
            <v>un</v>
          </cell>
          <cell r="E4668">
            <v>309.95999999999998</v>
          </cell>
        </row>
        <row r="4669">
          <cell r="A4669" t="str">
            <v>PJ018027</v>
          </cell>
          <cell r="B4669" t="str">
            <v>PJ35050403/</v>
          </cell>
          <cell r="C4669" t="str">
            <v>Plantio de mudas de vegetacao cactaceas, exclusive o fornecimento de muda, em area de restinga plana.</v>
          </cell>
          <cell r="D4669" t="str">
            <v>un</v>
          </cell>
          <cell r="E4669">
            <v>0.23</v>
          </cell>
        </row>
        <row r="4670">
          <cell r="A4670" t="str">
            <v>PJ018028</v>
          </cell>
          <cell r="B4670" t="str">
            <v>PJ35050406/</v>
          </cell>
          <cell r="C4670" t="str">
            <v>Plantio de mudas de vegetacao reptante, exclusive o fornecimento de muda, em area de restinga plana.</v>
          </cell>
          <cell r="D4670" t="str">
            <v>un</v>
          </cell>
          <cell r="E4670">
            <v>0.06</v>
          </cell>
        </row>
        <row r="4671">
          <cell r="A4671" t="str">
            <v>PJ018059</v>
          </cell>
          <cell r="B4671" t="str">
            <v>PJ35050500/</v>
          </cell>
          <cell r="C4671" t="str">
            <v>Plantio de muda de especie de mangezal, de 50 a 70 cm de altura, e abertura de cova de (10x10x20)cm.  Exclusive o fornecimento da muda.</v>
          </cell>
          <cell r="D4671" t="str">
            <v>un</v>
          </cell>
          <cell r="E4671">
            <v>0.75</v>
          </cell>
        </row>
        <row r="4672">
          <cell r="A4672" t="str">
            <v>PJ000534</v>
          </cell>
          <cell r="B4672" t="str">
            <v>PJ40050050/</v>
          </cell>
          <cell r="C4672" t="str">
            <v>Arrancamento e replantio de arbusto com ate 2m de altura.</v>
          </cell>
          <cell r="D4672" t="str">
            <v>un</v>
          </cell>
          <cell r="E4672">
            <v>4.84</v>
          </cell>
        </row>
        <row r="4673">
          <cell r="A4673" t="str">
            <v>PJ009881</v>
          </cell>
          <cell r="B4673" t="str">
            <v>PJ40050100/</v>
          </cell>
          <cell r="C4673" t="str">
            <v>Poda de especies vegetais de baixo nivel de dificuldade, exclusive transporte do material resultante.</v>
          </cell>
          <cell r="D4673" t="str">
            <v>un</v>
          </cell>
          <cell r="E4673">
            <v>36.93</v>
          </cell>
        </row>
        <row r="4674">
          <cell r="A4674" t="str">
            <v>PJ009882</v>
          </cell>
          <cell r="B4674" t="str">
            <v>PJ40050103/</v>
          </cell>
          <cell r="C4674" t="str">
            <v>Poda de especies vegetais de medio nivel de dificuldade, exclusive transporte do material resultante.</v>
          </cell>
          <cell r="D4674" t="str">
            <v>un</v>
          </cell>
          <cell r="E4674">
            <v>72.010000000000005</v>
          </cell>
        </row>
        <row r="4675">
          <cell r="A4675" t="str">
            <v>PJ009883</v>
          </cell>
          <cell r="B4675" t="str">
            <v>PJ40050106/</v>
          </cell>
          <cell r="C4675" t="str">
            <v>Poda de especies vegetais de alto nivel de dificuldade, exclusive transporte do material resultante.</v>
          </cell>
          <cell r="D4675" t="str">
            <v>un</v>
          </cell>
          <cell r="E4675">
            <v>126.48</v>
          </cell>
        </row>
        <row r="4676">
          <cell r="A4676" t="str">
            <v>PJ009876</v>
          </cell>
          <cell r="B4676" t="str">
            <v>PJ40050150/</v>
          </cell>
          <cell r="C4676" t="str">
            <v>Remocao de especies vegetais, porte muda (ate 2m de altura), inclusive carga, descarga e transporte do material ate 30Km.</v>
          </cell>
          <cell r="D4676" t="str">
            <v>un</v>
          </cell>
          <cell r="E4676">
            <v>10.9</v>
          </cell>
        </row>
        <row r="4677">
          <cell r="A4677" t="str">
            <v>PJ009877</v>
          </cell>
          <cell r="B4677" t="str">
            <v>PJ40050153/</v>
          </cell>
          <cell r="C4677" t="str">
            <v>Remocao de especies vegetais, porte pequeno (entre 2m e 4m de altura), inclusive carga, descarga e transporte do material ate 30Km.</v>
          </cell>
          <cell r="D4677" t="str">
            <v>un</v>
          </cell>
          <cell r="E4677">
            <v>40.51</v>
          </cell>
        </row>
        <row r="4678">
          <cell r="A4678" t="str">
            <v>PJ009878</v>
          </cell>
          <cell r="B4678" t="str">
            <v>PJ40050156/</v>
          </cell>
          <cell r="C4678" t="str">
            <v>Remocao de especies vegetais, porte medio (entre 4m e 6m de altura), inclusive carga, descarga e transporte do material ate 30Km.</v>
          </cell>
          <cell r="D4678" t="str">
            <v>un</v>
          </cell>
          <cell r="E4678">
            <v>98.18</v>
          </cell>
        </row>
        <row r="4679">
          <cell r="A4679" t="str">
            <v>PJ009879</v>
          </cell>
          <cell r="B4679" t="str">
            <v>PJ40050159/</v>
          </cell>
          <cell r="C4679" t="str">
            <v>Remocao de especies vegetais, porte grande (acima de 6m de altura), inclusive carga, descarga e transporte do material ate 30Km.</v>
          </cell>
          <cell r="D4679" t="str">
            <v>un</v>
          </cell>
          <cell r="E4679">
            <v>194.52</v>
          </cell>
        </row>
        <row r="4680">
          <cell r="A4680" t="str">
            <v>PJ009880</v>
          </cell>
          <cell r="B4680" t="str">
            <v>PJ40050200/</v>
          </cell>
          <cell r="C4680" t="str">
            <v>Transplante de vegetais de  porte pequeno (entre 2m e 4m de altura), inclusive carga, descarga e transporte do material ate 30Km.</v>
          </cell>
          <cell r="D4680" t="str">
            <v>un</v>
          </cell>
          <cell r="E4680">
            <v>75.86</v>
          </cell>
        </row>
        <row r="4681">
          <cell r="A4681" t="str">
            <v>PJ009890</v>
          </cell>
          <cell r="B4681" t="str">
            <v>PJ40100050/</v>
          </cell>
          <cell r="C4681" t="str">
            <v>Adubacao diferenciada em especies vegetais de qualquer natureza.</v>
          </cell>
          <cell r="D4681" t="str">
            <v>un</v>
          </cell>
          <cell r="E4681">
            <v>20.27</v>
          </cell>
        </row>
        <row r="4682">
          <cell r="A4682" t="str">
            <v>PJ017323</v>
          </cell>
          <cell r="B4682" t="str">
            <v>PJ40100053/</v>
          </cell>
          <cell r="C4682" t="str">
            <v>Adubacao quimica com formula completa (NPK-10-10-10) em golas de arvore, inclusive limpeza e revolvimento de solo.</v>
          </cell>
          <cell r="D4682" t="str">
            <v>un</v>
          </cell>
          <cell r="E4682">
            <v>0.76</v>
          </cell>
        </row>
        <row r="4683">
          <cell r="A4683" t="str">
            <v>PJ010387</v>
          </cell>
          <cell r="B4683" t="str">
            <v>PJ40100100/</v>
          </cell>
          <cell r="C4683" t="str">
            <v>Combate a colonia de cupins em arvores atraves do metodo por iscagem (custo valido para um minimo de 30 arvores).</v>
          </cell>
          <cell r="D4683" t="str">
            <v>mes</v>
          </cell>
          <cell r="E4683">
            <v>111.94</v>
          </cell>
        </row>
        <row r="4684">
          <cell r="A4684" t="str">
            <v>PJ009888</v>
          </cell>
          <cell r="B4684" t="str">
            <v>PJ40100150/</v>
          </cell>
          <cell r="C4684" t="str">
            <v>Controle quimico de especies vegetais de qualquer natureza.</v>
          </cell>
          <cell r="D4684" t="str">
            <v>un</v>
          </cell>
          <cell r="E4684">
            <v>86.95</v>
          </cell>
        </row>
        <row r="4685">
          <cell r="A4685" t="str">
            <v>PJ009889</v>
          </cell>
          <cell r="B4685" t="str">
            <v>PJ40100200/</v>
          </cell>
          <cell r="C4685" t="str">
            <v>Dendrocirurgia em especies vegetais de qualquer natureza.</v>
          </cell>
          <cell r="D4685" t="str">
            <v>un</v>
          </cell>
          <cell r="E4685">
            <v>263.25</v>
          </cell>
        </row>
        <row r="4686">
          <cell r="A4686" t="str">
            <v>PJ009891</v>
          </cell>
          <cell r="B4686" t="str">
            <v>PJ40100250/</v>
          </cell>
          <cell r="C4686" t="str">
            <v>Pincelamento em lesao de especies vegetais de qualquer natureza.</v>
          </cell>
          <cell r="D4686" t="str">
            <v>un</v>
          </cell>
          <cell r="E4686">
            <v>13.43</v>
          </cell>
        </row>
        <row r="4687">
          <cell r="A4687" t="str">
            <v>PJ009892</v>
          </cell>
          <cell r="B4687" t="str">
            <v>PJ40100300/</v>
          </cell>
          <cell r="C4687" t="str">
            <v>Retutoramento de especies vegetais de qualquer natureza.</v>
          </cell>
          <cell r="D4687" t="str">
            <v>un</v>
          </cell>
          <cell r="E4687">
            <v>7.59</v>
          </cell>
        </row>
        <row r="4688">
          <cell r="A4688" t="str">
            <v>PJ010388</v>
          </cell>
          <cell r="B4688" t="str">
            <v>PJ40100350/</v>
          </cell>
          <cell r="C4688" t="str">
            <v>Tratamento de arvores com lesoes acima de 0,50m2, compreendendo: raspagem do material necrosado, aplicacao de fungicidas, inseticidas, hormonios e impermeabilizantes, fechamento das cavidades com espuma de poliuretano coberta com nata de cimento e incorpo</v>
          </cell>
          <cell r="D4688" t="str">
            <v>un</v>
          </cell>
          <cell r="E4688">
            <v>114.35</v>
          </cell>
        </row>
        <row r="4689">
          <cell r="A4689" t="str">
            <v>PJ010389</v>
          </cell>
          <cell r="B4689" t="str">
            <v>PJ40100353/</v>
          </cell>
          <cell r="C4689" t="str">
            <v>Tratamento de arvores com lesoes ate 0,50m2, compreendendo: raspagem do material necrosado, aplicacao de fungicidas, inseticidas, hormonios e impermeabilizantes, fechamento das cavidades com espuma de poliuretano coberta com nata de cimento e incorporacao</v>
          </cell>
          <cell r="D4689" t="str">
            <v>un</v>
          </cell>
          <cell r="E4689">
            <v>79.25</v>
          </cell>
        </row>
        <row r="4690">
          <cell r="A4690" t="str">
            <v>PJ007341</v>
          </cell>
          <cell r="B4690" t="str">
            <v>PJ40100356/</v>
          </cell>
          <cell r="C4690" t="str">
            <v>Tratamento fitossanitario em arvores, compreendendo: execucao de pequenas podas (galhos e ramos comprometidos); raspagem de material necrosado; aplicacao de fungicidas, inseticidas, hormonios, impermeabilizantes e fertilizantes; alargamento de golas; revo</v>
          </cell>
          <cell r="D4690" t="str">
            <v>un</v>
          </cell>
          <cell r="E4690">
            <v>676.41</v>
          </cell>
        </row>
        <row r="4691">
          <cell r="A4691" t="str">
            <v>PJ010390</v>
          </cell>
          <cell r="B4691" t="str">
            <v>PJ40100359/</v>
          </cell>
          <cell r="C4691" t="str">
            <v>Tratamento fitossanitario para o combate a seca de arvores, compreendendo: aplicacao de fungicida e repelente e incorporacao de materias para enriquecimento do solo, exclusive mao-de-obra.</v>
          </cell>
          <cell r="D4691" t="str">
            <v>un</v>
          </cell>
          <cell r="E4691">
            <v>20.83</v>
          </cell>
        </row>
        <row r="4692">
          <cell r="A4692" t="str">
            <v>PJ009216</v>
          </cell>
          <cell r="B4692" t="str">
            <v>PJ99990050/</v>
          </cell>
          <cell r="C4692" t="str">
            <v>Contentor plastico para coleta de lixo domiciliar em polietileno (DIN) de 360l.  Fornecimento.</v>
          </cell>
          <cell r="D4692" t="str">
            <v>un</v>
          </cell>
          <cell r="E4692">
            <v>1027.5</v>
          </cell>
        </row>
        <row r="4693">
          <cell r="A4693" t="str">
            <v>PJ010278</v>
          </cell>
          <cell r="B4693" t="str">
            <v>PJ99990053/</v>
          </cell>
          <cell r="C4693" t="str">
            <v>Contentor plastico em polietileno, com duas rodas macicas de borracha, capacidade para 240 litros.  Fornecimento.</v>
          </cell>
          <cell r="D4693" t="str">
            <v>un</v>
          </cell>
          <cell r="E4693">
            <v>254.25</v>
          </cell>
        </row>
        <row r="4694">
          <cell r="A4694" t="str">
            <v>PJ017173</v>
          </cell>
          <cell r="B4694" t="str">
            <v>PJ99990100/</v>
          </cell>
          <cell r="C4694" t="str">
            <v>Fitilho de nylon brancoredondo.  Fornecimento.</v>
          </cell>
          <cell r="D4694" t="str">
            <v>Kg</v>
          </cell>
          <cell r="E4694">
            <v>10.39</v>
          </cell>
        </row>
        <row r="4695">
          <cell r="A4695" t="str">
            <v>PJ010428</v>
          </cell>
          <cell r="B4695" t="str">
            <v>PJ99990150/</v>
          </cell>
          <cell r="C4695" t="str">
            <v>Grampo de apoio em tubos de aco galvanizado, com (1,20x1,36)m, formado por 2 tubos de 4" na vertical e 1 tubo de 2" na horizontal, fixados por encaixe, com tratamento anticorrosivo e pintura.  Fornecimento e colocacao.</v>
          </cell>
          <cell r="D4695" t="str">
            <v>mod</v>
          </cell>
          <cell r="E4695">
            <v>341.65</v>
          </cell>
        </row>
        <row r="4696">
          <cell r="A4696" t="str">
            <v>PJ010271</v>
          </cell>
          <cell r="B4696" t="str">
            <v>PJ99990200/</v>
          </cell>
          <cell r="C4696" t="str">
            <v>Papeleira plastica para vias e pracas publicas em polietileno (DIN), capacidade para 50l, medindo (75,50x34,50x43,50)cm.  Fornecimento e colocacao.</v>
          </cell>
          <cell r="D4696" t="str">
            <v>un</v>
          </cell>
          <cell r="E4696">
            <v>86.32</v>
          </cell>
        </row>
        <row r="4697">
          <cell r="A4697" t="str">
            <v>PJ010354</v>
          </cell>
          <cell r="B4697" t="str">
            <v>PJ99990250/</v>
          </cell>
          <cell r="C4697" t="str">
            <v>Tela em polietileno de alta densidade, 100% virgem, com malha de (5x5)cm, com resistencia a tracao de 250Kgf.  Fornecimento e colocacao.</v>
          </cell>
          <cell r="D4697" t="str">
            <v>m2</v>
          </cell>
          <cell r="E4697">
            <v>6.66</v>
          </cell>
        </row>
        <row r="4698">
          <cell r="A4698" t="str">
            <v>PJ017684</v>
          </cell>
          <cell r="B4698" t="str">
            <v>PJ99990300/</v>
          </cell>
          <cell r="C4698" t="str">
            <v>Vaso plastico redondo, na cor terracota, ceramica ou cinza, com diametro entre 30cm e 40cm e altura entre 30cm e 35cm, inclusive prato.  Fornecimento.</v>
          </cell>
          <cell r="D4698" t="str">
            <v>un</v>
          </cell>
          <cell r="E4698">
            <v>6.32</v>
          </cell>
        </row>
        <row r="4699">
          <cell r="A4699" t="str">
            <v>PJ017686</v>
          </cell>
          <cell r="B4699" t="str">
            <v>PJ99990303/</v>
          </cell>
          <cell r="C4699" t="str">
            <v>Vaso plastico quadrado, na cor terracota, ceramica ou cinza, com lados entre 34cm e 40cm e altura entre 28cm e 34cm, inclusive prato.  Fornecimento.</v>
          </cell>
          <cell r="D4699" t="str">
            <v>un</v>
          </cell>
          <cell r="E4699">
            <v>7.8</v>
          </cell>
        </row>
        <row r="4700">
          <cell r="A4700" t="str">
            <v>PJ017685</v>
          </cell>
          <cell r="B4700" t="str">
            <v>PJ99990306/</v>
          </cell>
          <cell r="C4700" t="str">
            <v>Vaso plastico redondo, na cor terracota, ceramica ou cinza, com diametro entre 41cm e 50cm e altura entre 36cm e 40cm, inclusive prato.  Fornecimento.</v>
          </cell>
          <cell r="D4700" t="str">
            <v>un</v>
          </cell>
          <cell r="E4700">
            <v>14.75</v>
          </cell>
        </row>
        <row r="4701">
          <cell r="A4701" t="str">
            <v>PT001147</v>
          </cell>
          <cell r="B4701" t="str">
            <v>PT05050050/</v>
          </cell>
          <cell r="C4701" t="str">
            <v>Remocao de caiacao existente ou pintura a gesso e cola.</v>
          </cell>
          <cell r="D4701" t="str">
            <v>m2</v>
          </cell>
          <cell r="E4701">
            <v>1.75</v>
          </cell>
        </row>
        <row r="4702">
          <cell r="A4702" t="str">
            <v>PT001148</v>
          </cell>
          <cell r="B4702" t="str">
            <v>PT05050100/</v>
          </cell>
          <cell r="C4702" t="str">
            <v>Remocao de pintura plastica, PVA e semelhantes.</v>
          </cell>
          <cell r="D4702" t="str">
            <v>m2</v>
          </cell>
          <cell r="E4702">
            <v>2.2400000000000002</v>
          </cell>
        </row>
        <row r="4703">
          <cell r="A4703" t="str">
            <v>PT005425</v>
          </cell>
          <cell r="B4703" t="str">
            <v>PT05050150/</v>
          </cell>
          <cell r="C4703" t="str">
            <v>Remocao de pintura a oleo, pintura alquidica e vernizes.</v>
          </cell>
          <cell r="D4703" t="str">
            <v>m2</v>
          </cell>
          <cell r="E4703">
            <v>2.46</v>
          </cell>
        </row>
        <row r="4704">
          <cell r="A4704" t="str">
            <v>PT001981</v>
          </cell>
          <cell r="B4704" t="str">
            <v>PT05100050/</v>
          </cell>
          <cell r="C4704" t="str">
            <v>Caiacao externa.</v>
          </cell>
          <cell r="D4704" t="str">
            <v>m2</v>
          </cell>
          <cell r="E4704">
            <v>2.61</v>
          </cell>
        </row>
        <row r="4705">
          <cell r="A4705" t="str">
            <v>PT001097</v>
          </cell>
          <cell r="B4705" t="str">
            <v>PT05100100/</v>
          </cell>
          <cell r="C4705" t="str">
            <v>Caiacao interna ou externa sobre revestimento liso, com adocao de fixador, com 2 demaos.</v>
          </cell>
          <cell r="D4705" t="str">
            <v>m2</v>
          </cell>
          <cell r="E4705">
            <v>2.61</v>
          </cell>
        </row>
        <row r="4706">
          <cell r="A4706" t="str">
            <v>PT001098</v>
          </cell>
          <cell r="B4706" t="str">
            <v>PT05100103/</v>
          </cell>
          <cell r="C4706" t="str">
            <v>Caiacao interna ou externa sobre revestimento liso, com adocao de fixador, com 3 demaos.</v>
          </cell>
          <cell r="D4706" t="str">
            <v>m2</v>
          </cell>
          <cell r="E4706">
            <v>3.48</v>
          </cell>
        </row>
        <row r="4707">
          <cell r="A4707" t="str">
            <v>PT001099</v>
          </cell>
          <cell r="B4707" t="str">
            <v>PT05100150/</v>
          </cell>
          <cell r="C4707" t="str">
            <v>Pintura com nata de cimento, 1 demao, apos limpeza da area.</v>
          </cell>
          <cell r="D4707" t="str">
            <v>m2</v>
          </cell>
          <cell r="E4707">
            <v>1.29</v>
          </cell>
        </row>
        <row r="4708">
          <cell r="A4708" t="str">
            <v>PT001127</v>
          </cell>
          <cell r="B4708" t="str">
            <v>PT05150050/</v>
          </cell>
          <cell r="C4708" t="str">
            <v>Preparo de superficies novas, com revestimento liso, inclusive raspagem, limpeza, demao de impermeabilizante, de massa corrida plastica e lixamento.</v>
          </cell>
          <cell r="D4708" t="str">
            <v>m2</v>
          </cell>
          <cell r="E4708">
            <v>9.23</v>
          </cell>
        </row>
        <row r="4709">
          <cell r="A4709" t="str">
            <v>PT001132</v>
          </cell>
          <cell r="B4709" t="str">
            <v>PT05150056/</v>
          </cell>
          <cell r="C4709" t="str">
            <v>Preparo de superficie interna ou externa de revestimento liso, inclusive demao de impermeabilizante selador, com 2 demaos de massa acrilica e lixamentos necessarios.</v>
          </cell>
          <cell r="D4709" t="str">
            <v>m2</v>
          </cell>
          <cell r="E4709">
            <v>13.96</v>
          </cell>
        </row>
        <row r="4710">
          <cell r="A4710" t="str">
            <v>PT001128</v>
          </cell>
          <cell r="B4710" t="str">
            <v>PT05150100/</v>
          </cell>
          <cell r="C4710" t="str">
            <v>Pintura com tinta plastica fosco aveludada a base de PVA, para interior, equivalente a Suvinil Latex ou similar, acabamento padrao, inclusive 2 demaos sobre a superficie preparada conforme o item PT001127, exclusive este preparo.</v>
          </cell>
          <cell r="D4710" t="str">
            <v>m2</v>
          </cell>
          <cell r="E4710">
            <v>2.93</v>
          </cell>
        </row>
        <row r="4711">
          <cell r="A4711" t="str">
            <v>PT001129</v>
          </cell>
          <cell r="B4711" t="str">
            <v>PT05150103/</v>
          </cell>
          <cell r="C4711" t="str">
            <v>Pintura com tinta plastica fosco aveludada a base de PVA, para interior, equivalente a Suvinil Latex ou similar, acabamento de alta classe sobre a superficie preparada conforme o item PT001127, exclusive este preparo, inclusive 3 lixamentos, 2 demaos de m</v>
          </cell>
          <cell r="D4711" t="str">
            <v>m2</v>
          </cell>
          <cell r="E4711">
            <v>11.18</v>
          </cell>
        </row>
        <row r="4712">
          <cell r="A4712" t="str">
            <v>PT001130</v>
          </cell>
          <cell r="B4712" t="str">
            <v>PT05150106/</v>
          </cell>
          <cell r="C4712" t="str">
            <v>Pintura com tinta plastica fosco aveludada a base de PVA, para interior, equivalente a Suvinil Latex ou similar, inclusive demao de massa, lixamento e 2 demaos de acabamento.</v>
          </cell>
          <cell r="D4712" t="str">
            <v>m2</v>
          </cell>
          <cell r="E4712">
            <v>4.97</v>
          </cell>
        </row>
        <row r="4713">
          <cell r="A4713" t="str">
            <v>PT001133</v>
          </cell>
          <cell r="B4713" t="str">
            <v>PT05150109/</v>
          </cell>
          <cell r="C4713" t="str">
            <v>Pintura com tinta plastica acetinada a base de PVA, para exterior, equivalente a Super Concretina ou similar, inclusive raspagem, demao de impermeabilizacao e 2 demaos de acabamento.</v>
          </cell>
          <cell r="D4713" t="str">
            <v>m2</v>
          </cell>
          <cell r="E4713">
            <v>8.1999999999999993</v>
          </cell>
        </row>
        <row r="4714">
          <cell r="A4714" t="str">
            <v>PT001135</v>
          </cell>
          <cell r="B4714" t="str">
            <v>PT05150112/</v>
          </cell>
          <cell r="C4714" t="str">
            <v>Pintura com tinta plastica acetinada a base de PVA, para exterior, equivalente a Coralmur ou similar, inclusive raspagem, demao de impermeabilizante e 2 demaos de acabamento.</v>
          </cell>
          <cell r="D4714" t="str">
            <v>m2</v>
          </cell>
          <cell r="E4714">
            <v>7.57</v>
          </cell>
        </row>
        <row r="4715">
          <cell r="A4715" t="str">
            <v>PT001137</v>
          </cell>
          <cell r="B4715" t="str">
            <v>PT05150150/</v>
          </cell>
          <cell r="C4715" t="str">
            <v xml:space="preserve">Pintura com tinta plastica a base de acrilico, semi-brilhante, para interior e exterior, incolor ou colorida, equivalente a Metalatex ou similar, sobre tijolo, concreto liso, cimento amianto, revestimento, madeira e ferro, inclusive lixamento, 1 demao de </v>
          </cell>
          <cell r="D4715" t="str">
            <v>m2</v>
          </cell>
          <cell r="E4715">
            <v>9.14</v>
          </cell>
        </row>
        <row r="4716">
          <cell r="A4716" t="str">
            <v>PT001138</v>
          </cell>
          <cell r="B4716" t="str">
            <v>PT05150153/</v>
          </cell>
          <cell r="C4716" t="str">
            <v>Pintura com tinta plastica a base de acrilico, semi-brilhante, para interior e exterior, incolor ou colorida, equivalente a Metalatex ou similar, inclusive lixamento, 1 demao de selador acrilico Metalatex ou similar, 2 demaos de massa corrida acrilica Met</v>
          </cell>
          <cell r="D4716" t="str">
            <v>m2</v>
          </cell>
          <cell r="E4716">
            <v>20.21</v>
          </cell>
        </row>
        <row r="4717">
          <cell r="A4717" t="str">
            <v>PT005890</v>
          </cell>
          <cell r="B4717" t="str">
            <v>PT05150159/</v>
          </cell>
          <cell r="C4717" t="str">
            <v>Pintura com tinta Supercril ou similar, para interior e exterior, incolor ou colorida, em 2 demaos.  Fornecimento e colocacao.</v>
          </cell>
          <cell r="D4717" t="str">
            <v>m2</v>
          </cell>
          <cell r="E4717">
            <v>11.25</v>
          </cell>
        </row>
        <row r="4718">
          <cell r="A4718" t="str">
            <v>PT017049</v>
          </cell>
          <cell r="B4718" t="str">
            <v>PT05150162/</v>
          </cell>
          <cell r="C4718" t="str">
            <v>Pintura com tinta acrilica base solvente na cor concreto para exterior sobre concreto com 1 demao de selador acrilico base agua e 2 demaos de acabamento, inclusive lixamento.</v>
          </cell>
          <cell r="D4718" t="str">
            <v>m2</v>
          </cell>
          <cell r="E4718">
            <v>12</v>
          </cell>
        </row>
        <row r="4719">
          <cell r="A4719" t="str">
            <v>PT001131</v>
          </cell>
          <cell r="B4719" t="str">
            <v>PT05150200/</v>
          </cell>
          <cell r="C4719" t="str">
            <v>Uma demao adicional de acabamento nos servicos dos itens PT001128, PT001129 e PT001130.</v>
          </cell>
          <cell r="D4719" t="str">
            <v>m2</v>
          </cell>
          <cell r="E4719">
            <v>1.1299999999999999</v>
          </cell>
        </row>
        <row r="4720">
          <cell r="A4720" t="str">
            <v>PT001134</v>
          </cell>
          <cell r="B4720" t="str">
            <v>PT05150203/</v>
          </cell>
          <cell r="C4720" t="str">
            <v>Uma demao adicional de acabamento nos servicos do item PT001133.</v>
          </cell>
          <cell r="D4720" t="str">
            <v>m2</v>
          </cell>
          <cell r="E4720">
            <v>1.24</v>
          </cell>
        </row>
        <row r="4721">
          <cell r="A4721" t="str">
            <v>PT001136</v>
          </cell>
          <cell r="B4721" t="str">
            <v>PT05150206/</v>
          </cell>
          <cell r="C4721" t="str">
            <v>Uma demao adicional de acabamento no servico do item PT001135.</v>
          </cell>
          <cell r="D4721" t="str">
            <v>m2</v>
          </cell>
          <cell r="E4721">
            <v>1.24</v>
          </cell>
        </row>
        <row r="4722">
          <cell r="A4722" t="str">
            <v>PT007559</v>
          </cell>
          <cell r="B4722" t="str">
            <v>PT05150209/</v>
          </cell>
          <cell r="C4722" t="str">
            <v>Uma demao adicional de acabamento no servico do item PT001137.</v>
          </cell>
          <cell r="D4722" t="str">
            <v>m2</v>
          </cell>
          <cell r="E4722">
            <v>1.49</v>
          </cell>
        </row>
        <row r="4723">
          <cell r="A4723" t="str">
            <v>PT001139</v>
          </cell>
          <cell r="B4723" t="str">
            <v>PT05150250/</v>
          </cell>
          <cell r="C4723" t="str">
            <v>Pintura com Liquibrilho ou similar, em 3 demaos, adicionado ou sobre PVA.</v>
          </cell>
          <cell r="D4723" t="str">
            <v>m2</v>
          </cell>
          <cell r="E4723">
            <v>6.27</v>
          </cell>
        </row>
        <row r="4724">
          <cell r="A4724" t="str">
            <v>PT001140</v>
          </cell>
          <cell r="B4724" t="str">
            <v>PT05150300/</v>
          </cell>
          <cell r="C4724" t="str">
            <v>Pintura tipo Emalux ou Revestlux ou similar liso ou com gotas, aplicado sobre revestimento de massa unica de cimento, areia e saibro no traco 1:2:2, exclusive este emboco.</v>
          </cell>
          <cell r="D4724" t="str">
            <v>m2</v>
          </cell>
          <cell r="E4724">
            <v>15.46</v>
          </cell>
        </row>
        <row r="4725">
          <cell r="A4725" t="str">
            <v>PT009003</v>
          </cell>
          <cell r="B4725" t="str">
            <v>PT05150500/</v>
          </cell>
          <cell r="C4725" t="str">
            <v>Repintura com tinta plastica a base de PVA, equivalente a Suvinil Latex, para interior sobre superficie em bom estado e na cor existente, inclusive limpeza, leve lixamento com lixa fina e 1 demao de acabamento.</v>
          </cell>
          <cell r="D4725" t="str">
            <v>m2</v>
          </cell>
          <cell r="E4725">
            <v>3.14</v>
          </cell>
        </row>
        <row r="4726">
          <cell r="A4726" t="str">
            <v>PT009005</v>
          </cell>
          <cell r="B4726" t="str">
            <v>PT05150550/</v>
          </cell>
          <cell r="C4726" t="str">
            <v>Repintura com tinta plastica acetinada a base de PVA, equivalente a Super Concretina, para exterior sobre superficie em bom estado e na cor existente, inclusive limpeza, leve lixamento com lixa fina e 1 demao de acabamento.</v>
          </cell>
          <cell r="D4726" t="str">
            <v>m2</v>
          </cell>
          <cell r="E4726">
            <v>3.14</v>
          </cell>
        </row>
        <row r="4727">
          <cell r="A4727" t="str">
            <v>PT001101</v>
          </cell>
          <cell r="B4727" t="str">
            <v>PT05200050/</v>
          </cell>
          <cell r="C4727" t="str">
            <v>Preparo de superficies novas, com revestimento liso, inclusive lixamento, limpeza, demao de impermeabilizante, demao de massa corrida a oleo e novo lixamento.</v>
          </cell>
          <cell r="D4727" t="str">
            <v>m2</v>
          </cell>
          <cell r="E4727">
            <v>9.1300000000000008</v>
          </cell>
        </row>
        <row r="4728">
          <cell r="A4728" t="str">
            <v>PT001106</v>
          </cell>
          <cell r="B4728" t="str">
            <v>PT05200100/</v>
          </cell>
          <cell r="C4728" t="str">
            <v>Pintura interna com esmalte sintetico equivalente a Duralack ou similar, acabamento de alta classe, sobre a superficie preparada conforme o item PT001101, exclusive 2 lixamentos, 2 demaos de massa corrida, e 3 demaos de acabamento.</v>
          </cell>
          <cell r="D4728" t="str">
            <v>m2</v>
          </cell>
          <cell r="E4728">
            <v>13.92</v>
          </cell>
        </row>
        <row r="4729">
          <cell r="A4729" t="str">
            <v>PT001103</v>
          </cell>
          <cell r="B4729" t="str">
            <v>PT05200103/</v>
          </cell>
          <cell r="C4729" t="str">
            <v>Pintura com tinta alquidica esmaltada,  para interior, equivalente a Condo ou similar, acabamento alta classe, sobre a superficie preparada conforme o item PT001101, exclusive este preparo, inclusive 3 lixamentos, 2 demaos de massa corrida e 3 de acabamen</v>
          </cell>
          <cell r="D4729" t="str">
            <v>m2</v>
          </cell>
          <cell r="E4729">
            <v>12.86</v>
          </cell>
        </row>
        <row r="4730">
          <cell r="A4730" t="str">
            <v>RV009009</v>
          </cell>
          <cell r="B4730" t="str">
            <v>RV10150300/</v>
          </cell>
          <cell r="C4730" t="str">
            <v xml:space="preserve">Revestimento com pastilha de porcelana de (4x4)cm, Jatoba de 1a qualidade referencia JR-3204 ou similar, inclusive chapisco, emboco com argamassa de cimento, areia e saibro no traco 1:2:2, assentes e rejuntadas com nata de cimento branco.  Fornecimento e </v>
          </cell>
          <cell r="D4730" t="str">
            <v>m2</v>
          </cell>
          <cell r="E4730">
            <v>69.209999999999994</v>
          </cell>
        </row>
        <row r="4731">
          <cell r="A4731" t="str">
            <v>RV004453</v>
          </cell>
          <cell r="B4731" t="str">
            <v>RV10150350/</v>
          </cell>
          <cell r="C4731" t="str">
            <v>Revestimento com pastilha ceramica 5x5cm, NGK ou similar, nas cores branco nevada V-R/503, verde samambaia V-R/512, verde xapuri V-R/533, inclusive a superficie chapiscada, embocada com argamassa de cimento areia e saibro no traco 1:4, assentes e rejuntad</v>
          </cell>
          <cell r="D4731" t="str">
            <v>m2</v>
          </cell>
          <cell r="E4731">
            <v>60.99</v>
          </cell>
        </row>
        <row r="4732">
          <cell r="A4732" t="str">
            <v>RV007883</v>
          </cell>
          <cell r="B4732" t="str">
            <v>RV10150400/</v>
          </cell>
          <cell r="C4732" t="str">
            <v>Revestimento com pastilha de vidro Murvi, referencia E-42, 2cmx2cm, inclusive a superficie chapiscada, embocada com argamassa de cimento e saibro no traco 1:4, assentadas e rejuntadas com pasta de cimento branco.  Fornecimento e assentamento.</v>
          </cell>
          <cell r="D4732" t="str">
            <v>m2</v>
          </cell>
          <cell r="E4732">
            <v>112.94</v>
          </cell>
        </row>
        <row r="4733">
          <cell r="A4733" t="str">
            <v>RV004754</v>
          </cell>
          <cell r="B4733" t="str">
            <v>RV10150450/</v>
          </cell>
          <cell r="C4733" t="str">
            <v>Revestimento com pastilhas ceramicas foscas, 2,5cmx2,5cm, inclusive a superficie chapiscada, embocada com argamassa de cimento e saibro no traco 1:4, assentadas e rejuntadas com pasta de cimento branco.</v>
          </cell>
          <cell r="D4733" t="str">
            <v>m2</v>
          </cell>
          <cell r="E4733">
            <v>67.73</v>
          </cell>
        </row>
        <row r="4734">
          <cell r="A4734" t="str">
            <v>RV016695</v>
          </cell>
          <cell r="B4734" t="str">
            <v>RV10150500/</v>
          </cell>
          <cell r="C4734" t="str">
            <v xml:space="preserve">Revestimento com pastilha de porcelana de (4x4)cm, Jatoba de 1 qualidade referencia JC 1810 ou similar, inclusive chapisco, emboco com argamassa de cimento , areia e saibro no traco 1:2:2, assentes e rejuntadas com nata de cimento branco.  Fornecimento e </v>
          </cell>
          <cell r="D4734" t="str">
            <v>m2</v>
          </cell>
          <cell r="E4734">
            <v>77.67</v>
          </cell>
        </row>
        <row r="4735">
          <cell r="A4735" t="str">
            <v>RV004696</v>
          </cell>
          <cell r="B4735" t="str">
            <v>RV10200050/</v>
          </cell>
          <cell r="C4735" t="str">
            <v>Chapa de Celotex ou similar, (1,22x2,44)m, de 12mm.  Fornecimento.</v>
          </cell>
          <cell r="D4735" t="str">
            <v>folha</v>
          </cell>
          <cell r="E4735">
            <v>9.0299999999999994</v>
          </cell>
        </row>
        <row r="4736">
          <cell r="A4736" t="str">
            <v>RV004695</v>
          </cell>
          <cell r="B4736" t="str">
            <v>RV10200100/</v>
          </cell>
          <cell r="C4736" t="str">
            <v>Chapa de Duratex ou similar, nas dimensoes de (1,22x2,75)m, lisa, espessura de 3,2mm.  Fornecimento.</v>
          </cell>
          <cell r="D4736" t="str">
            <v>folha</v>
          </cell>
          <cell r="E4736">
            <v>15.82</v>
          </cell>
        </row>
        <row r="4737">
          <cell r="A4737" t="str">
            <v>RV009470</v>
          </cell>
          <cell r="B4737" t="str">
            <v>RV10200103/</v>
          </cell>
          <cell r="C4737" t="str">
            <v>Chapa de Duratex ou similar, nas dimensoes de (1,22x2,75)m, pe perfurado.  Fornecimento.</v>
          </cell>
          <cell r="D4737" t="str">
            <v>un</v>
          </cell>
          <cell r="E4737">
            <v>22.88</v>
          </cell>
        </row>
        <row r="4738">
          <cell r="A4738" t="str">
            <v>RV009472</v>
          </cell>
          <cell r="B4738" t="str">
            <v>RV10200150/</v>
          </cell>
          <cell r="C4738" t="str">
            <v>Chapa de Eucatex ou similar, nas dimensoes de (1,22x2,44)m, espessura de 12mm.  Fornecimento.</v>
          </cell>
          <cell r="D4738" t="str">
            <v>un</v>
          </cell>
          <cell r="E4738">
            <v>28.49</v>
          </cell>
        </row>
        <row r="4739">
          <cell r="A4739" t="str">
            <v>RV009471</v>
          </cell>
          <cell r="B4739" t="str">
            <v>RV10200153/</v>
          </cell>
          <cell r="C4739" t="str">
            <v>Chapa de Eucatex ou similar, nas dimensoes de (1,22x2,44)m, espessura de 24mm.  Fornecimento.</v>
          </cell>
          <cell r="D4739" t="str">
            <v>un</v>
          </cell>
          <cell r="E4739">
            <v>57.2</v>
          </cell>
        </row>
        <row r="4740">
          <cell r="A4740" t="str">
            <v>RV010146</v>
          </cell>
          <cell r="B4740" t="str">
            <v>RV10200200/</v>
          </cell>
          <cell r="C4740" t="str">
            <v>Lambri em madeira macica com folheado de madeira em Louro, modelo Lambrilin de Louro, nas dimensoes de 3m de comprimento, 0,10m de largura e espessura de 0,01m, encaixe macho e femea, com acabamento em verniz fosco semelhante ao encerado, exclusive transp</v>
          </cell>
          <cell r="D4740" t="str">
            <v>m2</v>
          </cell>
          <cell r="E4740">
            <v>58.63</v>
          </cell>
        </row>
        <row r="4741">
          <cell r="A4741" t="str">
            <v>RV004455</v>
          </cell>
          <cell r="B4741" t="str">
            <v>RV10250050/</v>
          </cell>
          <cell r="C4741" t="str">
            <v>Chapim ou espelho de marmore cintilante com (3x12)cm a 18cm, com  2 polimentos, assentes com argamassa de cimento saibro e areia no traco 1:2:2 e nata de cimento.</v>
          </cell>
          <cell r="D4741" t="str">
            <v>m</v>
          </cell>
          <cell r="E4741">
            <v>88.31</v>
          </cell>
        </row>
        <row r="4742">
          <cell r="A4742" t="str">
            <v>RV000825</v>
          </cell>
          <cell r="B4742" t="str">
            <v>RV10250100/</v>
          </cell>
          <cell r="C4742" t="str">
            <v>Peitoril de Marmore Branco Nacional, de (2x18)cm, com 2 polimentos, assentes com argamassa de cimento, saibro e areia no traco 1:2:2 e nata de cimento.</v>
          </cell>
          <cell r="D4742" t="str">
            <v>m</v>
          </cell>
          <cell r="E4742">
            <v>23.36</v>
          </cell>
        </row>
        <row r="4743">
          <cell r="A4743" t="str">
            <v>RV000832</v>
          </cell>
          <cell r="B4743" t="str">
            <v>RV10300050/</v>
          </cell>
          <cell r="C4743" t="str">
            <v>Forro de chapas lisas prensadas de cimento amianto, 4mm de espessura, tipo comum, aplicadas em tarugamentos de sarrafos, formando quadros de (55x75)cm, com mata-juntas de (3x1)cm.  Fornecimento e colocacao.</v>
          </cell>
          <cell r="D4743" t="str">
            <v>m2</v>
          </cell>
          <cell r="E4743" t="e">
            <v>#N/A</v>
          </cell>
        </row>
        <row r="4744">
          <cell r="A4744" t="str">
            <v>RV000826</v>
          </cell>
          <cell r="B4744" t="str">
            <v>RV10300100A</v>
          </cell>
          <cell r="C4744" t="str">
            <v>Forro de gesso estafe, com placas de (100x70)cm, fundidas na obra, presas com 6 esbirros de canhamo, embebidas em nata de gesso e rejuntadas, exclusive o emprego de andaimes.</v>
          </cell>
          <cell r="D4744" t="str">
            <v>m2</v>
          </cell>
          <cell r="E4744">
            <v>16.64</v>
          </cell>
        </row>
        <row r="4745">
          <cell r="A4745" t="str">
            <v>RV000827</v>
          </cell>
          <cell r="B4745" t="str">
            <v>RV10300103/</v>
          </cell>
          <cell r="C4745" t="str">
            <v>Forro falso de gesso, com placas pre-moldadas, de (60x60)cm, de encaixe, presas com 4 tirantes de arame e rejuntadas, exclusive o emprego de andaimes.  Fornecimento e colocacao.</v>
          </cell>
          <cell r="D4745" t="str">
            <v>m2</v>
          </cell>
          <cell r="E4745">
            <v>18.82</v>
          </cell>
        </row>
        <row r="4746">
          <cell r="A4746" t="str">
            <v>RV000828</v>
          </cell>
          <cell r="B4746" t="str">
            <v>RV10300200/</v>
          </cell>
          <cell r="C4746" t="str">
            <v>Forro de placas Fibraroc ou similar, de fabricacao Eucatex ou similar, sobre perfis de ferro branco, suspensos por tirante.  Fornecimento e colocacao.</v>
          </cell>
          <cell r="D4746" t="str">
            <v>m2</v>
          </cell>
          <cell r="E4746">
            <v>38.5</v>
          </cell>
        </row>
        <row r="4747">
          <cell r="A4747" t="str">
            <v>RV000830</v>
          </cell>
          <cell r="B4747" t="str">
            <v>RV10300203/</v>
          </cell>
          <cell r="C4747" t="str">
            <v>Forro pacote em placas Eucatex ou similar, de 12mm de espessura, sobre perfis metalicos presos ao teto por tirantes de arame.  Fornecimento.</v>
          </cell>
          <cell r="D4747" t="str">
            <v>m2</v>
          </cell>
          <cell r="E4747">
            <v>8.6300000000000008</v>
          </cell>
        </row>
        <row r="4748">
          <cell r="A4748" t="str">
            <v>RV000831</v>
          </cell>
          <cell r="B4748" t="str">
            <v>RV10300250/</v>
          </cell>
          <cell r="C4748" t="str">
            <v>Forro de tabuas de Cedro ou similar, macho-femea, com (1x10)cm, pregados em sarrafos de madeira de Lei de (2x10)cm, espacados de 50cm.  Fornecimento e colocacao.</v>
          </cell>
          <cell r="D4748" t="str">
            <v>m2</v>
          </cell>
          <cell r="E4748">
            <v>33.9</v>
          </cell>
        </row>
        <row r="4749">
          <cell r="A4749" t="str">
            <v>RV009609</v>
          </cell>
          <cell r="B4749" t="str">
            <v>RV10300253/</v>
          </cell>
          <cell r="C4749" t="str">
            <v>Forro de tabuas de Pinus ou similar, macho-femea, com (1x10)cm, pregados em sarrafos de madeira de Lei de (2x10)cm, espacados de 50cm.  Fornecimento e colocacao.</v>
          </cell>
          <cell r="D4749" t="str">
            <v>m2</v>
          </cell>
          <cell r="E4749">
            <v>18.170000000000002</v>
          </cell>
        </row>
        <row r="4750">
          <cell r="A4750" t="str">
            <v>RV005789</v>
          </cell>
          <cell r="B4750" t="str">
            <v>RV10300256/</v>
          </cell>
          <cell r="C4750" t="str">
            <v>Forro em madeira tipo colmeia, pregado em sarrafos em madeira de Lei, de (2x10)cm, espacadas de 50cm.  Fornecimento e colocacao, inclusive envenizamento.</v>
          </cell>
          <cell r="D4750" t="str">
            <v>m2</v>
          </cell>
          <cell r="E4750">
            <v>58.87</v>
          </cell>
        </row>
        <row r="4751">
          <cell r="A4751" t="str">
            <v>RV007922</v>
          </cell>
          <cell r="B4751" t="str">
            <v>RV10300300/</v>
          </cell>
          <cell r="C4751" t="str">
            <v>Forro em placa de PVC, na cor branca ou gelo, apoiado em perfis metalicos, presos ao teto por tirantes de arame.  Fornecimento e colocacao.</v>
          </cell>
          <cell r="D4751" t="str">
            <v>m2</v>
          </cell>
          <cell r="E4751">
            <v>17.27</v>
          </cell>
        </row>
        <row r="4752">
          <cell r="A4752" t="str">
            <v>RV005472</v>
          </cell>
          <cell r="B4752" t="str">
            <v>RV10350050/</v>
          </cell>
          <cell r="C4752" t="str">
            <v>Brize Soleir em chapa de fibro-cimento com  espessura de 6mm.  Fornecimento e colocacao.</v>
          </cell>
          <cell r="D4752" t="str">
            <v>m2</v>
          </cell>
          <cell r="E4752" t="e">
            <v>#N/A</v>
          </cell>
        </row>
        <row r="4753">
          <cell r="A4753" t="str">
            <v>RV000833</v>
          </cell>
          <cell r="B4753" t="str">
            <v>RV10350100/</v>
          </cell>
          <cell r="C4753" t="str">
            <v>Brize vertical de chapa de fibro-cimento de 20mm de espessura, com 400mm de largura, fixado em perfis de ferro com parafusos, medido pela area chapa colocada.</v>
          </cell>
          <cell r="D4753" t="str">
            <v>m2</v>
          </cell>
          <cell r="E4753">
            <v>215.76</v>
          </cell>
        </row>
        <row r="4754">
          <cell r="A4754" t="str">
            <v>RV009913</v>
          </cell>
          <cell r="B4754" t="str">
            <v>RV10400050/</v>
          </cell>
          <cell r="C4754" t="str">
            <v>Brize Soleir em chapa de aluminio com  espessura de 1,2mm.  Fornecimento e colocacao.</v>
          </cell>
          <cell r="D4754" t="str">
            <v>m2</v>
          </cell>
          <cell r="E4754">
            <v>364.02</v>
          </cell>
        </row>
        <row r="4755">
          <cell r="A4755" t="str">
            <v>RV000835</v>
          </cell>
          <cell r="B4755" t="str">
            <v>RV10450050/</v>
          </cell>
          <cell r="C4755" t="str">
            <v>Revestimento de formica brilhante, de 1mm de espessura, sobre pecas de madeira amplas, como portas, mesas, armarios e prateleiras fundas.</v>
          </cell>
          <cell r="D4755" t="str">
            <v>m2</v>
          </cell>
          <cell r="E4755">
            <v>29.19</v>
          </cell>
        </row>
        <row r="4756">
          <cell r="A4756" t="str">
            <v>RV000834</v>
          </cell>
          <cell r="B4756" t="str">
            <v>RV10450100/</v>
          </cell>
          <cell r="C4756" t="str">
            <v>Revestimento de formica texturizada, de 1,3mm de espessura, em paredes, sobre revestimento lixado e escovado.</v>
          </cell>
          <cell r="D4756" t="str">
            <v>m2</v>
          </cell>
          <cell r="E4756">
            <v>28.96</v>
          </cell>
        </row>
        <row r="4757">
          <cell r="A4757" t="str">
            <v>RV006756</v>
          </cell>
          <cell r="B4757" t="str">
            <v>RV10450150/</v>
          </cell>
          <cell r="C4757" t="str">
            <v>Revestimento em paineis MRX-SMEL, melaminicos autoportantes, para uso sobre laminas de chumbo, em salas radiologicas com sistema que garanta estanqueidade dos Raios X e Gama.</v>
          </cell>
          <cell r="D4757" t="str">
            <v>m2</v>
          </cell>
          <cell r="E4757">
            <v>190</v>
          </cell>
        </row>
        <row r="4758">
          <cell r="A4758" t="str">
            <v>RV005029</v>
          </cell>
          <cell r="B4758" t="str">
            <v>RV10500050/</v>
          </cell>
          <cell r="C4758" t="str">
            <v>Revestimento com barita fina e grossa, inclusive emboco na parede e exclusive chapisco.</v>
          </cell>
          <cell r="D4758" t="str">
            <v>m2</v>
          </cell>
          <cell r="E4758">
            <v>108.42</v>
          </cell>
        </row>
        <row r="4759">
          <cell r="A4759" t="str">
            <v>RV009337</v>
          </cell>
          <cell r="B4759" t="str">
            <v>RV10500100/</v>
          </cell>
          <cell r="C4759" t="str">
            <v>Revestimento em paredes, em chapas de Duraplac ou Eucatex ou similar, de 3 mm de espessura, sobre base existente.  Fornecimento e colocacao.</v>
          </cell>
          <cell r="D4759" t="str">
            <v>m2</v>
          </cell>
          <cell r="E4759">
            <v>20.29</v>
          </cell>
        </row>
        <row r="4760">
          <cell r="A4760" t="str">
            <v>RV010384</v>
          </cell>
          <cell r="B4760" t="str">
            <v>RV10500150A</v>
          </cell>
          <cell r="C4760" t="str">
            <v>Revestimento de filme vinilico com 0,5mm de espessura, conforme projeto.  Fornecimento.</v>
          </cell>
          <cell r="D4760" t="str">
            <v>m2</v>
          </cell>
          <cell r="E4760">
            <v>6.05</v>
          </cell>
        </row>
        <row r="4761">
          <cell r="A4761" t="str">
            <v>RV006746</v>
          </cell>
          <cell r="B4761" t="str">
            <v>RV10500200/</v>
          </cell>
          <cell r="C4761" t="str">
            <v>Revestimento de paredes com lencol de chumbo, 0,50mm de espessura, inclusive adesivos, solventes, parafusos, bucha e obturacoes de perfuracoes.  Fornecimento e instalacao.</v>
          </cell>
          <cell r="D4761" t="str">
            <v>m2</v>
          </cell>
          <cell r="E4761">
            <v>86.7</v>
          </cell>
        </row>
        <row r="4762">
          <cell r="A4762" t="str">
            <v>RV006747</v>
          </cell>
          <cell r="B4762" t="str">
            <v>RV10500203/</v>
          </cell>
          <cell r="C4762" t="str">
            <v>Revestimento de paredes com lencol de chumbo, 1mm de espessura, inclusive adesivos, solventes, parafusos, bucha e obturacoes de perfuracoes.  Fornecimento e instalacao.</v>
          </cell>
          <cell r="D4762" t="str">
            <v>m2</v>
          </cell>
          <cell r="E4762">
            <v>104.7</v>
          </cell>
        </row>
        <row r="4763">
          <cell r="A4763" t="str">
            <v>RV006748</v>
          </cell>
          <cell r="B4763" t="str">
            <v>RV10500206/</v>
          </cell>
          <cell r="C4763" t="str">
            <v>Revestimento de paredes com lencol de chumbo, 1,50mm de espessura, inclusive adesivos, solventes, parafusos, bucha e obturacoes de perfuracoes.  Fornecimento e instalacao.</v>
          </cell>
          <cell r="D4763" t="str">
            <v>m2</v>
          </cell>
          <cell r="E4763">
            <v>122.7</v>
          </cell>
        </row>
        <row r="4764">
          <cell r="A4764" t="str">
            <v>RV006749</v>
          </cell>
          <cell r="B4764" t="str">
            <v>RV10500209/</v>
          </cell>
          <cell r="C4764" t="str">
            <v>Revestimento de paredes com lencol de chumbo, 2mm de espessura, inclusive adesivos, solventes, parafusos, bucha e obturacoes de perfuracoes.  Fornecimento e instalacao.</v>
          </cell>
          <cell r="D4764" t="str">
            <v>m2</v>
          </cell>
          <cell r="E4764">
            <v>145.69999999999999</v>
          </cell>
        </row>
        <row r="4765">
          <cell r="A4765" t="str">
            <v>RV006750</v>
          </cell>
          <cell r="B4765" t="str">
            <v>RV10500212/</v>
          </cell>
          <cell r="C4765" t="str">
            <v>Revestimento de paredes com lencol de chumbo, 3mm de espessura, inclusive adesivos, solventes, parafusos, bucha e obturacoes de perfuracoes.  Fornecimento e instalacao.</v>
          </cell>
          <cell r="D4765" t="str">
            <v>m2</v>
          </cell>
          <cell r="E4765">
            <v>181.7</v>
          </cell>
        </row>
        <row r="4766">
          <cell r="A4766" t="str">
            <v>RV005688</v>
          </cell>
          <cell r="B4766" t="str">
            <v>RV10500250/</v>
          </cell>
          <cell r="C4766" t="str">
            <v>Revestimento texturizado fosco para uso externo sobre superficie camurcada ou concreto liso, com 2mm de espessura, executado com po crepe ATB da Plasticote ou similar, na cor indicada, sobre aditivo com 2 demaos de acabamento.</v>
          </cell>
          <cell r="D4766" t="str">
            <v>m2</v>
          </cell>
          <cell r="E4766">
            <v>16.29</v>
          </cell>
        </row>
        <row r="4767">
          <cell r="A4767" t="str">
            <v>RV000841</v>
          </cell>
          <cell r="B4767" t="str">
            <v>RV15050050/</v>
          </cell>
          <cell r="C4767" t="str">
            <v>Base suporte, contrapiso ou camada regularizadora executada com argamassa de cimento e areia no traco 1:5, espessura de 1,5cm.</v>
          </cell>
          <cell r="D4767" t="str">
            <v>m2</v>
          </cell>
          <cell r="E4767">
            <v>7.01</v>
          </cell>
        </row>
        <row r="4768">
          <cell r="A4768" t="str">
            <v>RV000842</v>
          </cell>
          <cell r="B4768" t="str">
            <v>RV15050053/</v>
          </cell>
          <cell r="C4768" t="str">
            <v>Base suporte, contrapiso ou camada regularizadora executada com argamassa de cimento e areia no traco 1:5, espessura de 2cm.</v>
          </cell>
          <cell r="D4768" t="str">
            <v>m2</v>
          </cell>
          <cell r="E4768">
            <v>8.3800000000000008</v>
          </cell>
        </row>
        <row r="4769">
          <cell r="A4769" t="str">
            <v>RV000843</v>
          </cell>
          <cell r="B4769" t="str">
            <v>RV15050056/</v>
          </cell>
          <cell r="C4769" t="str">
            <v>Base suporte, contrapiso ou camada regularizadora executada com argamassa de cimento e areia no traco 1:5, espessura de 2,5cm.</v>
          </cell>
          <cell r="D4769" t="str">
            <v>m2</v>
          </cell>
          <cell r="E4769">
            <v>9.75</v>
          </cell>
        </row>
        <row r="4770">
          <cell r="A4770" t="str">
            <v>RV000844</v>
          </cell>
          <cell r="B4770" t="str">
            <v>RV15050059/</v>
          </cell>
          <cell r="C4770" t="str">
            <v>Base suporte, contrapiso ou camada regularizadora executada com argamassa de cimento e areia no traco 1:5, espessura de 3cm.</v>
          </cell>
          <cell r="D4770" t="str">
            <v>m2</v>
          </cell>
          <cell r="E4770">
            <v>11.12</v>
          </cell>
        </row>
        <row r="4771">
          <cell r="A4771" t="str">
            <v>RV000845</v>
          </cell>
          <cell r="B4771" t="str">
            <v>RV15050062/</v>
          </cell>
          <cell r="C4771" t="str">
            <v>Base suporte, contrapiso ou camada regularizadora executada com argamassa de cimento e areia no traco 1:5, espessura de 3,5cm.</v>
          </cell>
          <cell r="D4771" t="str">
            <v>m2</v>
          </cell>
          <cell r="E4771">
            <v>12.48</v>
          </cell>
        </row>
        <row r="4772">
          <cell r="A4772" t="str">
            <v>RV000846</v>
          </cell>
          <cell r="B4772" t="str">
            <v>RV15050072/</v>
          </cell>
          <cell r="C4772" t="str">
            <v>Base suporte, contrapiso ou camada regularizadora executada com argamassa de cimento e areia no traco 1:5, espessura de 6cm.</v>
          </cell>
          <cell r="D4772" t="str">
            <v>m2</v>
          </cell>
          <cell r="E4772">
            <v>19.329999999999998</v>
          </cell>
        </row>
        <row r="4773">
          <cell r="A4773" t="str">
            <v>RV002084</v>
          </cell>
          <cell r="B4773" t="str">
            <v>RV15050100/</v>
          </cell>
          <cell r="C4773" t="str">
            <v>Base suporte ou contrapiso, executado com concreto magro, na espessura de 5cm, no traco 1:3:3, em volume, com juntas formando quadros de (1x1)m, com sarrafos de Pinho ou similar, incorporados, inclusive preparo do terreno, compactacao do solo a maco.</v>
          </cell>
          <cell r="D4773" t="str">
            <v>m2</v>
          </cell>
          <cell r="E4773">
            <v>14.81</v>
          </cell>
        </row>
        <row r="4774">
          <cell r="A4774" t="str">
            <v>RV002083</v>
          </cell>
          <cell r="B4774" t="str">
            <v>RV15050150/</v>
          </cell>
          <cell r="C4774" t="str">
            <v>Camada de brita 1, com espessura estimada em 3cm, espalhada manualmente.</v>
          </cell>
          <cell r="D4774" t="str">
            <v>m2</v>
          </cell>
          <cell r="E4774">
            <v>3.43</v>
          </cell>
        </row>
        <row r="4775">
          <cell r="A4775" t="str">
            <v>RV018077</v>
          </cell>
          <cell r="B4775" t="str">
            <v>RV15050201/</v>
          </cell>
          <cell r="C4775" t="e">
            <v>#N/A</v>
          </cell>
          <cell r="D4775" t="e">
            <v>#N/A</v>
          </cell>
          <cell r="E4775">
            <v>10.64</v>
          </cell>
        </row>
        <row r="4776">
          <cell r="A4776" t="str">
            <v>RV000837</v>
          </cell>
          <cell r="B4776" t="str">
            <v>RV15050203/</v>
          </cell>
          <cell r="C4776" t="str">
            <v>Piso cimentado aspero, com 1,5cm de espessura, com argamassa de cimento e areia no traco 1:3, alisado a colher, sobre base existente.</v>
          </cell>
          <cell r="D4776" t="str">
            <v>m2</v>
          </cell>
          <cell r="E4776">
            <v>10.75</v>
          </cell>
        </row>
        <row r="4777">
          <cell r="A4777" t="str">
            <v>RV017833</v>
          </cell>
          <cell r="B4777" t="str">
            <v>RV15050250/</v>
          </cell>
          <cell r="C4777" t="str">
            <v>Piso cimentado com corante, com 1,5cm de espessura, com argamassa de cimento e areia no traco 1:3, alisado a colher, sobre base existente.</v>
          </cell>
          <cell r="D4777" t="str">
            <v>m2</v>
          </cell>
          <cell r="E4777">
            <v>17.100000000000001</v>
          </cell>
        </row>
        <row r="4778">
          <cell r="A4778" t="str">
            <v>RV000839</v>
          </cell>
          <cell r="B4778" t="str">
            <v>RV15050300/</v>
          </cell>
          <cell r="C4778" t="str">
            <v>Piso cimentado com juntas batidas formando quadros, com 1,5cm de espessura, com argamassa de cimento e areia no traco 1:3, alisado a colher, sobre base existente.</v>
          </cell>
          <cell r="D4778" t="str">
            <v>m2</v>
          </cell>
          <cell r="E4778">
            <v>16.010000000000002</v>
          </cell>
        </row>
        <row r="4779">
          <cell r="A4779" t="str">
            <v>RV018076</v>
          </cell>
          <cell r="B4779" t="str">
            <v>RV15050351/</v>
          </cell>
          <cell r="C4779" t="e">
            <v>#N/A</v>
          </cell>
          <cell r="D4779" t="e">
            <v>#N/A</v>
          </cell>
          <cell r="E4779">
            <v>11</v>
          </cell>
        </row>
        <row r="4780">
          <cell r="A4780" t="str">
            <v>RV005231</v>
          </cell>
          <cell r="B4780" t="str">
            <v>RV15050400/</v>
          </cell>
          <cell r="C4780" t="str">
            <v>Rodape de cimento sobre alvenaria em osso, com (7x2)cm.</v>
          </cell>
          <cell r="D4780" t="str">
            <v>m</v>
          </cell>
          <cell r="E4780">
            <v>4.16</v>
          </cell>
        </row>
        <row r="4781">
          <cell r="A4781" t="str">
            <v>RV000847</v>
          </cell>
          <cell r="B4781" t="str">
            <v>RV15100050/</v>
          </cell>
          <cell r="C4781" t="str">
            <v>Recomposicao de piso cimentado, com argamassa de cimento e areia no traco 1:3, com 2cm de espessura, inclusive base de concreto no traco 1:4:8.</v>
          </cell>
          <cell r="D4781" t="str">
            <v>m2</v>
          </cell>
          <cell r="E4781">
            <v>27.35</v>
          </cell>
        </row>
        <row r="4782">
          <cell r="A4782" t="str">
            <v>RV008924</v>
          </cell>
          <cell r="B4782" t="str">
            <v>RV15100100/</v>
          </cell>
          <cell r="C4782" t="str">
            <v>Recomposicao de piso de concreto simples com resistencia de 11MPa, preparado em betoneira com 8cm de espessura, inclusive demolicao com equipamento de ar comprimido do piso existente.</v>
          </cell>
          <cell r="D4782" t="str">
            <v>m2</v>
          </cell>
          <cell r="E4782">
            <v>22.98</v>
          </cell>
        </row>
        <row r="4783">
          <cell r="A4783" t="str">
            <v>RV000851</v>
          </cell>
          <cell r="B4783" t="str">
            <v>RV15150050/</v>
          </cell>
          <cell r="C4783" t="str">
            <v xml:space="preserve">Piso de ladrilhos ceramicos anti-derrapante, Gail ou similar, (11,5x24)cm, com 14mm de espessura, nas cores pessego, vermelho, chocolate ou castor, assentes sobre superficie em osso, com argamassa de cimento, saibro e areia no traco 1:2:3, rejuntados com </v>
          </cell>
          <cell r="D4783" t="str">
            <v>m2</v>
          </cell>
          <cell r="E4783">
            <v>60.73</v>
          </cell>
        </row>
        <row r="4784">
          <cell r="A4784" t="str">
            <v>RV007706</v>
          </cell>
          <cell r="B4784" t="str">
            <v>RV15150100/</v>
          </cell>
          <cell r="C4784" t="str">
            <v>Piso em mosaico de azulejos de varias origens, com argamassa de cimento e areia, no traco 1:3, sobre base ja existente.</v>
          </cell>
          <cell r="D4784" t="str">
            <v>m2</v>
          </cell>
          <cell r="E4784">
            <v>22.18</v>
          </cell>
        </row>
        <row r="4785">
          <cell r="A4785" t="str">
            <v>RV004459</v>
          </cell>
          <cell r="B4785" t="str">
            <v>RV15150150/</v>
          </cell>
          <cell r="C4785" t="str">
            <v>Revestimento de piso, com ceramica 20x20cm, Cecrisa linha Stadium Jenel WH ou similar, assentes sobre superficies osso com argamassa de cimento, saibro e areia no traco 1:2:3, rejuntados com cimento branco e corante.</v>
          </cell>
          <cell r="D4785" t="str">
            <v>m2</v>
          </cell>
          <cell r="E4785">
            <v>29.91</v>
          </cell>
        </row>
        <row r="4786">
          <cell r="A4786" t="str">
            <v>RV000849</v>
          </cell>
          <cell r="B4786" t="str">
            <v>RV15150200/</v>
          </cell>
          <cell r="C4786" t="str">
            <v>Revestimento de piso, com ladrilhos ceramicos Portobello ou similar, carga pesada, de (30x30)cm, na cor grafite ou branca, cimento, saibro e areia no traco 1:2:3, cimento branco.</v>
          </cell>
          <cell r="D4786" t="str">
            <v>m2</v>
          </cell>
          <cell r="E4786">
            <v>33.25</v>
          </cell>
        </row>
        <row r="4787">
          <cell r="A4787" t="str">
            <v>RV005638</v>
          </cell>
          <cell r="B4787" t="str">
            <v>RV15200050/</v>
          </cell>
          <cell r="C4787" t="str">
            <v>Assentamento de placas nao trabalhadas de granito, sobre terreno nivelado, com as juntas tomadas com argamassa de cimento e areia no traco 1:3.</v>
          </cell>
          <cell r="D4787" t="str">
            <v>m2</v>
          </cell>
          <cell r="E4787">
            <v>40.9</v>
          </cell>
        </row>
        <row r="4788">
          <cell r="A4788" t="str">
            <v>RV010399</v>
          </cell>
          <cell r="B4788" t="str">
            <v>RV15200100/</v>
          </cell>
          <cell r="C4788" t="str">
            <v>Assentamento de lajoes de granito em calcadas de logradouros, com rejuntamento de argamassa de cimento e areia, no traco 1:3, sem fornecimento das pedras.</v>
          </cell>
          <cell r="D4788" t="str">
            <v>m2</v>
          </cell>
          <cell r="E4788">
            <v>36.979999999999997</v>
          </cell>
        </row>
        <row r="4789">
          <cell r="A4789" t="str">
            <v>RV007996</v>
          </cell>
          <cell r="B4789" t="str">
            <v>RV15200150A</v>
          </cell>
          <cell r="C4789" t="str">
            <v>Capa degrau de Marmore Branco Nacional de (3x28)cm, com 1 polimento, assentes com recobrimento de nata de cimento sobre argamassa de cimento, saibro e areia no traco 1:2:2.</v>
          </cell>
          <cell r="D4789" t="str">
            <v>m</v>
          </cell>
          <cell r="E4789">
            <v>66.64</v>
          </cell>
        </row>
        <row r="4790">
          <cell r="A4790" t="str">
            <v>RV017973</v>
          </cell>
          <cell r="B4790" t="str">
            <v>RV15200200/</v>
          </cell>
          <cell r="C4790" t="str">
            <v>Granito rustico em placas de (50x50)cm, espessura de 3 a 4cm, com corte manual. Fornecimento.</v>
          </cell>
          <cell r="D4790" t="str">
            <v>un</v>
          </cell>
          <cell r="E4790">
            <v>4.6500000000000004</v>
          </cell>
        </row>
        <row r="4791">
          <cell r="A4791" t="str">
            <v>SC017690</v>
          </cell>
          <cell r="B4791" t="str">
            <v>SC05050700/</v>
          </cell>
          <cell r="C4791" t="str">
            <v>Demolicao manual de alvenaria de tijolos furados, inclusive empilhamento dentro do canteiro de servico.</v>
          </cell>
          <cell r="D4791" t="str">
            <v>m3</v>
          </cell>
          <cell r="E4791">
            <v>41.93</v>
          </cell>
        </row>
        <row r="4792">
          <cell r="A4792" t="str">
            <v>SC002193</v>
          </cell>
          <cell r="B4792" t="str">
            <v>SC05050750/</v>
          </cell>
          <cell r="C4792" t="str">
            <v>Demolicao manual de alvenaria de tijolos macicos inclusive empilhamento dentro do canteiro de servico.</v>
          </cell>
          <cell r="D4792" t="str">
            <v>m3</v>
          </cell>
          <cell r="E4792">
            <v>58.04</v>
          </cell>
        </row>
        <row r="4793">
          <cell r="A4793" t="str">
            <v>SC017697</v>
          </cell>
          <cell r="B4793" t="str">
            <v>SC05050800/</v>
          </cell>
          <cell r="C4793" t="str">
            <v>Demolicao manual de base suporte, contrapiso, camada regularizadora ou de assentamento de tacos, ceramicas e azulejos.</v>
          </cell>
          <cell r="D4793" t="str">
            <v>m2</v>
          </cell>
          <cell r="E4793">
            <v>7.26</v>
          </cell>
        </row>
        <row r="4794">
          <cell r="A4794" t="str">
            <v>SC017688</v>
          </cell>
          <cell r="B4794" t="str">
            <v>SC05050850/</v>
          </cell>
          <cell r="C4794" t="str">
            <v>Demolicao manual de concreto simples com empilhamento lateral dentro do canteiro do servico.</v>
          </cell>
          <cell r="D4794" t="str">
            <v>m3</v>
          </cell>
          <cell r="E4794">
            <v>66.209999999999994</v>
          </cell>
        </row>
        <row r="4795">
          <cell r="A4795" t="str">
            <v>SC002200</v>
          </cell>
          <cell r="B4795" t="str">
            <v>SC05050900/</v>
          </cell>
          <cell r="C4795" t="str">
            <v>Demolicao manual de concreto armado estando as pecas em posicao espacial sobre o terreno ou plano horizontal de trabalho, inclusive o empilhamento lateral dentro do canteiro.</v>
          </cell>
          <cell r="D4795" t="str">
            <v>m3</v>
          </cell>
          <cell r="E4795">
            <v>92.11</v>
          </cell>
        </row>
        <row r="4796">
          <cell r="A4796" t="str">
            <v>SC017689</v>
          </cell>
          <cell r="B4796" t="str">
            <v>SC05050950/</v>
          </cell>
          <cell r="C4796" t="str">
            <v>Demolicao manual de concreto armado compreendendo pilares, vigas e lajes, em estrutura apresentando posicao espacial, inclusive empilhamento lateral dentro do canteiro.</v>
          </cell>
          <cell r="D4796" t="str">
            <v>m3</v>
          </cell>
          <cell r="E4796">
            <v>93.8</v>
          </cell>
        </row>
        <row r="4797">
          <cell r="A4797" t="str">
            <v>SC002214</v>
          </cell>
          <cell r="B4797" t="str">
            <v>SC05051000/</v>
          </cell>
          <cell r="C4797" t="str">
            <v>Demolicao de divisorias de placas de marmorite.</v>
          </cell>
          <cell r="D4797" t="str">
            <v>m2</v>
          </cell>
          <cell r="E4797">
            <v>3.87</v>
          </cell>
        </row>
        <row r="4798">
          <cell r="A4798" t="str">
            <v>SC002194</v>
          </cell>
          <cell r="B4798" t="str">
            <v>SC05051050/</v>
          </cell>
          <cell r="C4798" t="str">
            <v>Demolicao de filme (pelicula) de impermeabilizacao e respectiva tela de poliester tipo Denver ou similar, Hey'di Cryl ou similar.</v>
          </cell>
          <cell r="D4798" t="str">
            <v>m2</v>
          </cell>
          <cell r="E4798">
            <v>4.55</v>
          </cell>
        </row>
        <row r="4799">
          <cell r="A4799" t="str">
            <v>SC005198</v>
          </cell>
          <cell r="B4799" t="str">
            <v>SC05051100/</v>
          </cell>
          <cell r="C4799" t="str">
            <v>Demolicao manual de pavimentacao de concreto asfaltico de 5cm de espessura.</v>
          </cell>
          <cell r="D4799" t="str">
            <v>m3</v>
          </cell>
          <cell r="E4799">
            <v>58.04</v>
          </cell>
        </row>
        <row r="4800">
          <cell r="A4800" t="str">
            <v>SC002195</v>
          </cell>
          <cell r="B4800" t="str">
            <v>SC05051150/</v>
          </cell>
          <cell r="C4800" t="str">
            <v>Demolicao manual de pavimentacao de macadame betuminoso, inclusive afastamento lateral dentro do canteiro de servico.</v>
          </cell>
          <cell r="D4800" t="str">
            <v>m3</v>
          </cell>
          <cell r="E4800">
            <v>17.91</v>
          </cell>
        </row>
        <row r="4801">
          <cell r="A4801" t="str">
            <v>SC000177</v>
          </cell>
          <cell r="B4801" t="str">
            <v>SC05051200/</v>
          </cell>
          <cell r="C4801" t="str">
            <v>Demolicao manual de piso de alta resistencia tipo Marmorite, Oxicret, Korodur ou similar.</v>
          </cell>
          <cell r="D4801" t="str">
            <v>m2</v>
          </cell>
          <cell r="E4801">
            <v>7.26</v>
          </cell>
        </row>
        <row r="4802">
          <cell r="A4802" t="str">
            <v>SC000170</v>
          </cell>
          <cell r="B4802" t="str">
            <v>SC05051250/</v>
          </cell>
          <cell r="C4802" t="str">
            <v>Demolicao manual de piso cimentado, exclusive a base de concreto, inclusive empilhamento lateral dentro do canteiro de servico.</v>
          </cell>
          <cell r="D4802" t="str">
            <v>m2</v>
          </cell>
          <cell r="E4802">
            <v>3.39</v>
          </cell>
        </row>
        <row r="4803">
          <cell r="A4803" t="str">
            <v>SC000171</v>
          </cell>
          <cell r="B4803" t="str">
            <v>SC05051300/</v>
          </cell>
          <cell r="C4803" t="str">
            <v>Demolicao manual de piso cimentado e da respectiva base de concreto, ou passeio de concreto, inclusive afastamento lateral dentro do canteiro de servico.</v>
          </cell>
          <cell r="D4803" t="str">
            <v>m2</v>
          </cell>
          <cell r="E4803">
            <v>6.58</v>
          </cell>
        </row>
        <row r="4804">
          <cell r="A4804" t="str">
            <v>SC017696</v>
          </cell>
          <cell r="B4804" t="str">
            <v>SC05051350/</v>
          </cell>
          <cell r="C4804" t="str">
            <v>Demolicao de piso de ladrilho ceramico.</v>
          </cell>
          <cell r="D4804" t="str">
            <v>m2</v>
          </cell>
          <cell r="E4804">
            <v>4.74</v>
          </cell>
        </row>
        <row r="4805">
          <cell r="A4805" t="str">
            <v>SC000165</v>
          </cell>
          <cell r="B4805" t="str">
            <v>SC05051400/</v>
          </cell>
          <cell r="C4805" t="str">
            <v>Demolicao de revestimento em argamassa de cal e areia ou cimento e saibro.</v>
          </cell>
          <cell r="D4805" t="str">
            <v>m2</v>
          </cell>
          <cell r="E4805">
            <v>2.42</v>
          </cell>
        </row>
        <row r="4806">
          <cell r="A4806" t="str">
            <v>SC000167</v>
          </cell>
          <cell r="B4806" t="str">
            <v>SC05051450/</v>
          </cell>
          <cell r="C4806" t="str">
            <v>Demolicao de revestimento em azulejos, ceramicas, marmores ou lambris.</v>
          </cell>
          <cell r="D4806" t="str">
            <v>m2</v>
          </cell>
          <cell r="E4806">
            <v>5.81</v>
          </cell>
        </row>
        <row r="4807">
          <cell r="A4807" t="str">
            <v>SC000166</v>
          </cell>
          <cell r="B4807" t="str">
            <v>SC05051500/</v>
          </cell>
          <cell r="C4807" t="str">
            <v>Demolicao de revestimento em argamassa de cimento e areia em parede.</v>
          </cell>
          <cell r="D4807" t="str">
            <v>m2</v>
          </cell>
          <cell r="E4807">
            <v>7.26</v>
          </cell>
        </row>
        <row r="4808">
          <cell r="A4808" t="str">
            <v>SC000168</v>
          </cell>
          <cell r="B4808" t="str">
            <v>SC05051550/</v>
          </cell>
          <cell r="C4808" t="str">
            <v>Demolicao de revestimento de argamassa de cimento e areia em reservatorios ou em superficies de concreto, inclusive limpeza com escovao de aco, exclusive jato de agua ou ar.</v>
          </cell>
          <cell r="D4808" t="str">
            <v>m2</v>
          </cell>
          <cell r="E4808">
            <v>13.07</v>
          </cell>
        </row>
        <row r="4809">
          <cell r="A4809" t="str">
            <v>SC000172</v>
          </cell>
          <cell r="B4809" t="str">
            <v>SC05051600/</v>
          </cell>
          <cell r="C4809" t="str">
            <v>Demolicao de revestimento de soleiras, peitoris ou escadas.</v>
          </cell>
          <cell r="D4809" t="str">
            <v>m2</v>
          </cell>
          <cell r="E4809">
            <v>2.97</v>
          </cell>
        </row>
        <row r="4810">
          <cell r="A4810" t="str">
            <v>SC002201</v>
          </cell>
          <cell r="B4810" t="str">
            <v>SC05051650/</v>
          </cell>
          <cell r="C4810" t="str">
            <v>Demolicao de rodape de alta resistencia, tipo Marmorite, Oxicret ou Korodur ou similar.</v>
          </cell>
          <cell r="D4810" t="str">
            <v>m</v>
          </cell>
          <cell r="E4810">
            <v>2.13</v>
          </cell>
        </row>
        <row r="4811">
          <cell r="A4811" t="str">
            <v>SC002221</v>
          </cell>
          <cell r="B4811" t="str">
            <v>SC05051700/</v>
          </cell>
          <cell r="C4811" t="str">
            <v>Recolocacao de tacos soltos usando pixe, pedrisco e argamassa de cimento e saibro no traco 1:6 com remocao de base existente.</v>
          </cell>
          <cell r="D4811" t="str">
            <v>m2</v>
          </cell>
          <cell r="E4811">
            <v>31.18</v>
          </cell>
        </row>
        <row r="4812">
          <cell r="A4812" t="str">
            <v>SC005226</v>
          </cell>
          <cell r="B4812" t="str">
            <v>SC05051750/</v>
          </cell>
          <cell r="C4812" t="str">
            <v>Remocao de armarios, balcoes construidos com compensado de madeira.</v>
          </cell>
          <cell r="D4812" t="str">
            <v>m2</v>
          </cell>
          <cell r="E4812">
            <v>4.25</v>
          </cell>
        </row>
        <row r="4813">
          <cell r="A4813" t="str">
            <v>SC000186</v>
          </cell>
          <cell r="B4813" t="str">
            <v>SC05051800/</v>
          </cell>
          <cell r="C4813" t="str">
            <v>Remocao de calhas e condutores.</v>
          </cell>
          <cell r="D4813" t="str">
            <v>m</v>
          </cell>
          <cell r="E4813">
            <v>0.97</v>
          </cell>
        </row>
        <row r="4814">
          <cell r="A4814" t="str">
            <v>SC000178</v>
          </cell>
          <cell r="B4814" t="str">
            <v>SC05051850/</v>
          </cell>
          <cell r="C4814" t="str">
            <v>Remocao cuidadosa da camada de capeamento de concreto armado visando a exposicao da armadura, usando cinzel e ponteiro.</v>
          </cell>
          <cell r="D4814" t="str">
            <v>m3</v>
          </cell>
          <cell r="E4814">
            <v>829.04</v>
          </cell>
        </row>
        <row r="4815">
          <cell r="A4815" t="str">
            <v>SC002197</v>
          </cell>
          <cell r="B4815" t="str">
            <v>SC05051900/</v>
          </cell>
          <cell r="C4815" t="str">
            <v>Remocao de cobertura de chapas onduladas de aluminio, medida em projecao horizontal, exclusive madeiramento.</v>
          </cell>
          <cell r="D4815" t="str">
            <v>m2</v>
          </cell>
          <cell r="E4815">
            <v>2.4300000000000002</v>
          </cell>
        </row>
        <row r="4816">
          <cell r="A4816" t="str">
            <v>SC002203</v>
          </cell>
          <cell r="B4816" t="str">
            <v>SC05051950/</v>
          </cell>
          <cell r="C4816" t="str">
            <v>Remocao de cobertura de telhas de aluminio, exclusive suporte, estrutura ou madeiramento, medida pela projecao horizontal.</v>
          </cell>
          <cell r="D4816" t="str">
            <v>m2</v>
          </cell>
          <cell r="E4816">
            <v>2.3199999999999998</v>
          </cell>
        </row>
        <row r="4817">
          <cell r="A4817" t="str">
            <v>SC000175</v>
          </cell>
          <cell r="B4817" t="str">
            <v>SC05052000/</v>
          </cell>
          <cell r="C4817" t="str">
            <v>Remocao de cobertura de telha colonial, medida em projecao horizontal, exclusive madeiramento.</v>
          </cell>
          <cell r="D4817" t="str">
            <v>m2</v>
          </cell>
          <cell r="E4817">
            <v>5.0999999999999996</v>
          </cell>
        </row>
        <row r="4818">
          <cell r="A4818" t="str">
            <v>SC000180</v>
          </cell>
          <cell r="B4818" t="str">
            <v>SC05052050/</v>
          </cell>
          <cell r="C4818" t="str">
            <v>Remocao de cobertura de telha colonial, inclusive madeiramento, medido o conjunto em projecao horizontal.</v>
          </cell>
          <cell r="D4818" t="str">
            <v>m2</v>
          </cell>
          <cell r="E4818">
            <v>9.8699999999999992</v>
          </cell>
        </row>
        <row r="4819">
          <cell r="A4819" t="str">
            <v>SC000176</v>
          </cell>
          <cell r="B4819" t="str">
            <v>SC05052100/</v>
          </cell>
          <cell r="C4819" t="str">
            <v>Remocao de cobertura de telha francesa, medida em projecao horizontal, exclusive madeiramento.</v>
          </cell>
          <cell r="D4819" t="str">
            <v>m2</v>
          </cell>
          <cell r="E4819">
            <v>3.96</v>
          </cell>
        </row>
        <row r="4820">
          <cell r="A4820" t="str">
            <v>SC000181</v>
          </cell>
          <cell r="B4820" t="str">
            <v>SC05052150/</v>
          </cell>
          <cell r="C4820" t="str">
            <v>Remocao de cobertura de telha francesa, inclusive madeiramento, medido o conjunto em projecao horizontal.</v>
          </cell>
          <cell r="D4820" t="str">
            <v>m2</v>
          </cell>
          <cell r="E4820">
            <v>9.0399999999999991</v>
          </cell>
        </row>
        <row r="4821">
          <cell r="A4821" t="str">
            <v>SC000174</v>
          </cell>
          <cell r="B4821" t="str">
            <v>SC05052200/</v>
          </cell>
          <cell r="C4821" t="str">
            <v>Remocao de cobertura de telha de fibro-cimento convencional ondulada, medida em projecao horizontal, exclusive madeiramento.</v>
          </cell>
          <cell r="D4821" t="str">
            <v>m2</v>
          </cell>
          <cell r="E4821">
            <v>2.97</v>
          </cell>
        </row>
        <row r="4822">
          <cell r="A4822" t="str">
            <v>SC002196</v>
          </cell>
          <cell r="B4822" t="str">
            <v>SC05052250/</v>
          </cell>
          <cell r="C4822" t="str">
            <v>Remocao de cobertura de telha fibro-cimento, tipo calha 43 ou 49 ou similar, medida em projecao horizontal, exclusive o madeiramento.</v>
          </cell>
          <cell r="D4822" t="str">
            <v>m2</v>
          </cell>
          <cell r="E4822">
            <v>3.19</v>
          </cell>
        </row>
        <row r="4823">
          <cell r="A4823" t="str">
            <v>SC002202</v>
          </cell>
          <cell r="B4823" t="str">
            <v>SC05052300/</v>
          </cell>
          <cell r="C4823" t="str">
            <v>Remocao de cobertura de telha de fibro-cimento, tipo calha 43 ou 49 ou similar, medido o conjunto em projecao horizontal, inclusive madeiramento.</v>
          </cell>
          <cell r="D4823" t="str">
            <v>m2</v>
          </cell>
          <cell r="E4823">
            <v>4.7300000000000004</v>
          </cell>
        </row>
        <row r="4824">
          <cell r="A4824" t="str">
            <v>SC002198</v>
          </cell>
          <cell r="B4824" t="str">
            <v>SC05052350/</v>
          </cell>
          <cell r="C4824" t="str">
            <v>Remocao de cobertura de telha fibro-cimento, tipo calha 90 ou metalica tipo Tekno ou similar, medida em projecao horizontal, exclusive madeiramento.</v>
          </cell>
          <cell r="D4824" t="str">
            <v>m2</v>
          </cell>
          <cell r="E4824">
            <v>2.46</v>
          </cell>
        </row>
        <row r="4825">
          <cell r="A4825" t="str">
            <v>SC002204</v>
          </cell>
          <cell r="B4825" t="str">
            <v>SC05052400/</v>
          </cell>
          <cell r="C4825" t="str">
            <v>Remocao de cobertura de telha de fibro-cimento, tipo calha 90, ou metalica tipo Tekno ou similar, medido o conjunto em projecao horizontal, inclusive madeiramento.</v>
          </cell>
          <cell r="D4825" t="str">
            <v>m2</v>
          </cell>
          <cell r="E4825">
            <v>3.64</v>
          </cell>
        </row>
        <row r="4826">
          <cell r="A4826" t="str">
            <v>SC000182</v>
          </cell>
          <cell r="B4826" t="str">
            <v>SC05052450/</v>
          </cell>
          <cell r="C4826" t="str">
            <v>Remocao de cobertura de telha de fibro-cimento convencional, ondulada, inclusive madeiramento medindo o conjunto em projecao horizontal.</v>
          </cell>
          <cell r="D4826" t="str">
            <v>m2</v>
          </cell>
          <cell r="E4826">
            <v>4.24</v>
          </cell>
        </row>
        <row r="4827">
          <cell r="A4827" t="str">
            <v>SC002211</v>
          </cell>
          <cell r="B4827" t="str">
            <v>SC05052500/</v>
          </cell>
          <cell r="C4827" t="str">
            <v>Remocao de divisorias de madeira, Eucatex, Duratex ou similar.</v>
          </cell>
          <cell r="D4827" t="str">
            <v>m2</v>
          </cell>
          <cell r="E4827">
            <v>2.42</v>
          </cell>
        </row>
        <row r="4828">
          <cell r="A4828" t="str">
            <v>SC002207</v>
          </cell>
          <cell r="B4828" t="str">
            <v>SC05052550/</v>
          </cell>
          <cell r="C4828" t="str">
            <v>Remocao cuidadosa de camada de protecao de impermeabilizacao.</v>
          </cell>
          <cell r="D4828" t="str">
            <v>m2</v>
          </cell>
          <cell r="E4828">
            <v>6.06</v>
          </cell>
        </row>
        <row r="4829">
          <cell r="A4829" t="str">
            <v>SC017699</v>
          </cell>
          <cell r="B4829" t="str">
            <v>SC05052600/</v>
          </cell>
          <cell r="C4829" t="str">
            <v>Retirada de impermeabilizacao flexivel (asfalto, Igol, etc.), inclusive afastamento lateral, dentro do canteiro de servico; exclusive camada de protecao.</v>
          </cell>
          <cell r="D4829" t="str">
            <v>m2</v>
          </cell>
          <cell r="E4829">
            <v>1.94</v>
          </cell>
        </row>
        <row r="4830">
          <cell r="A4830" t="str">
            <v>SC002205</v>
          </cell>
          <cell r="B4830" t="str">
            <v>SC05052650/</v>
          </cell>
          <cell r="C4830" t="str">
            <v>Remocao de forro de estuque.</v>
          </cell>
          <cell r="D4830" t="str">
            <v>m2</v>
          </cell>
          <cell r="E4830">
            <v>3.39</v>
          </cell>
        </row>
        <row r="4831">
          <cell r="A4831" t="str">
            <v>SC000188</v>
          </cell>
          <cell r="B4831" t="str">
            <v>SC05052700/</v>
          </cell>
          <cell r="C4831" t="str">
            <v>Remocao de forro de frisos de madeira, Eucatex ou similar ou tabuas, exclusive o engradamento.</v>
          </cell>
          <cell r="D4831" t="str">
            <v>m2</v>
          </cell>
          <cell r="E4831">
            <v>3.48</v>
          </cell>
        </row>
        <row r="4832">
          <cell r="A4832" t="str">
            <v>SC000190</v>
          </cell>
          <cell r="B4832" t="str">
            <v>SC05052750/</v>
          </cell>
          <cell r="C4832" t="str">
            <v>Remocao de frisos de assoalho.</v>
          </cell>
          <cell r="D4832" t="str">
            <v>m2</v>
          </cell>
          <cell r="E4832">
            <v>4.3499999999999996</v>
          </cell>
        </row>
        <row r="4833">
          <cell r="A4833" t="str">
            <v>SC002222</v>
          </cell>
          <cell r="B4833" t="str">
            <v>SC05052800/</v>
          </cell>
          <cell r="C4833" t="str">
            <v>Remocao de leito filtrante.</v>
          </cell>
          <cell r="D4833" t="str">
            <v>m3</v>
          </cell>
          <cell r="E4833">
            <v>6.1</v>
          </cell>
        </row>
        <row r="4834">
          <cell r="A4834" t="str">
            <v>SC009004</v>
          </cell>
          <cell r="B4834" t="str">
            <v>SC05052850/</v>
          </cell>
          <cell r="C4834" t="str">
            <v>Remocao de madeiramento de cobertura de telhas francesas.</v>
          </cell>
          <cell r="D4834" t="str">
            <v>m2</v>
          </cell>
          <cell r="E4834">
            <v>5.0999999999999996</v>
          </cell>
        </row>
        <row r="4835">
          <cell r="A4835" t="str">
            <v>SC000183</v>
          </cell>
          <cell r="B4835" t="str">
            <v>SC05052900/</v>
          </cell>
          <cell r="C4835" t="str">
            <v>Remocao manual de passeio de pedra portuguesa.</v>
          </cell>
          <cell r="D4835" t="str">
            <v>m2</v>
          </cell>
          <cell r="E4835">
            <v>2.67</v>
          </cell>
        </row>
        <row r="4836">
          <cell r="A4836" t="str">
            <v>SC000184</v>
          </cell>
          <cell r="B4836" t="str">
            <v>SC05052950/</v>
          </cell>
          <cell r="C4836" t="str">
            <v>Remocao manual de pavimentacao de lajoes de granito em passeio.</v>
          </cell>
          <cell r="D4836" t="str">
            <v>m2</v>
          </cell>
          <cell r="E4836">
            <v>5.81</v>
          </cell>
        </row>
        <row r="4837">
          <cell r="A4837" t="str">
            <v>SC000185</v>
          </cell>
          <cell r="B4837" t="str">
            <v>SC05053000/</v>
          </cell>
          <cell r="C4837" t="str">
            <v>Remocao de pavimentacao tipo Blokret ou similar.</v>
          </cell>
          <cell r="D4837" t="str">
            <v>m2</v>
          </cell>
          <cell r="E4837">
            <v>1.7</v>
          </cell>
        </row>
        <row r="4838">
          <cell r="A4838" t="str">
            <v>SC002210</v>
          </cell>
          <cell r="B4838" t="str">
            <v>SC05053050/</v>
          </cell>
          <cell r="C4838" t="str">
            <v>Remocao de peitoris.</v>
          </cell>
          <cell r="D4838" t="str">
            <v>m</v>
          </cell>
          <cell r="E4838">
            <v>16.920000000000002</v>
          </cell>
        </row>
        <row r="4839">
          <cell r="A4839" t="str">
            <v>SC000189</v>
          </cell>
          <cell r="B4839" t="str">
            <v>SC05053100/</v>
          </cell>
          <cell r="C4839" t="str">
            <v>Remocao de piso de tacos.</v>
          </cell>
          <cell r="D4839" t="str">
            <v>m2</v>
          </cell>
          <cell r="E4839">
            <v>3.39</v>
          </cell>
        </row>
        <row r="4840">
          <cell r="A4840" t="str">
            <v>SC017698</v>
          </cell>
          <cell r="B4840" t="str">
            <v>SC05053150/</v>
          </cell>
          <cell r="C4840" t="str">
            <v>Remocao de placas de revestimento Paviflex ou similar.</v>
          </cell>
          <cell r="D4840" t="str">
            <v>m2</v>
          </cell>
          <cell r="E4840">
            <v>1.7</v>
          </cell>
        </row>
        <row r="4841">
          <cell r="A4841" t="str">
            <v>SC002213</v>
          </cell>
          <cell r="B4841" t="str">
            <v>SC05053200/</v>
          </cell>
          <cell r="C4841" t="str">
            <v>Remocao de tapete de nylon ou carpete colado no piso e retirada do residuo de cola com espatula ou palha de aco.</v>
          </cell>
          <cell r="D4841" t="str">
            <v>m2</v>
          </cell>
          <cell r="E4841">
            <v>3.87</v>
          </cell>
        </row>
        <row r="4842">
          <cell r="A4842" t="str">
            <v>SC002223</v>
          </cell>
          <cell r="B4842" t="str">
            <v>SC05053250/</v>
          </cell>
          <cell r="C4842" t="str">
            <v>Remocao de tubulacao de ferro fundido com diametro nominal de 50mm a 300mm, exclusive escavacao e reaterro.</v>
          </cell>
          <cell r="D4842" t="str">
            <v>m</v>
          </cell>
          <cell r="E4842">
            <v>12.99</v>
          </cell>
        </row>
        <row r="4843">
          <cell r="A4843" t="str">
            <v>SC002224</v>
          </cell>
          <cell r="B4843" t="str">
            <v>SC05053300/</v>
          </cell>
          <cell r="C4843" t="str">
            <v>Remocao de tubulacao de ferro fundido com diametro nominal de 400mm a 600mm, exclusive escavacao e reaterro.</v>
          </cell>
          <cell r="D4843" t="str">
            <v>m</v>
          </cell>
          <cell r="E4843">
            <v>26.09</v>
          </cell>
        </row>
        <row r="4844">
          <cell r="A4844" t="str">
            <v>SC002225</v>
          </cell>
          <cell r="B4844" t="str">
            <v>SC05053350/</v>
          </cell>
          <cell r="C4844" t="str">
            <v>Remocao de tubulacao de ferro fundido com diametro nominal de 700mm a 1200mm, exclusive escavacao e reaterro.</v>
          </cell>
          <cell r="D4844" t="str">
            <v>m</v>
          </cell>
          <cell r="E4844">
            <v>63.71</v>
          </cell>
        </row>
        <row r="4845">
          <cell r="A4845" t="str">
            <v>SC017700</v>
          </cell>
          <cell r="B4845" t="str">
            <v>SC05053400/</v>
          </cell>
          <cell r="C4845" t="str">
            <v>Remocao de tubo de concreto com diametro nominal acima de 1500mm.</v>
          </cell>
          <cell r="D4845" t="str">
            <v>m</v>
          </cell>
          <cell r="E4845">
            <v>141.54</v>
          </cell>
        </row>
        <row r="4846">
          <cell r="A4846" t="str">
            <v>SC000231</v>
          </cell>
          <cell r="B4846" t="str">
            <v>SC05100050/</v>
          </cell>
          <cell r="C4846" t="str">
            <v>Arrancamento de tampao de ferro fundido (tampa e colar).</v>
          </cell>
          <cell r="D4846" t="str">
            <v>un</v>
          </cell>
          <cell r="E4846">
            <v>16.02</v>
          </cell>
        </row>
        <row r="4847">
          <cell r="A4847" t="str">
            <v>SC017925</v>
          </cell>
          <cell r="B4847" t="str">
            <v>SC05100100/</v>
          </cell>
          <cell r="C4847" t="str">
            <v>Demolicao, com equipamento de ar comprimido, de passeio cimentado com espessura ate 10cm, inclusive afastamento lateral dentro do canteiro de servicos.</v>
          </cell>
          <cell r="D4847" t="str">
            <v>m2</v>
          </cell>
          <cell r="E4847">
            <v>3.31</v>
          </cell>
        </row>
        <row r="4848">
          <cell r="A4848" t="str">
            <v>SC000218</v>
          </cell>
          <cell r="B4848" t="str">
            <v>SC05100150/</v>
          </cell>
          <cell r="C4848" t="str">
            <v>Demolicao, com equipamento de ar comprimido, de pisos ou pavimento de concreto simples, inclusive afastamento lateral dentro de canteiro de servicos.</v>
          </cell>
          <cell r="D4848" t="str">
            <v>m3</v>
          </cell>
          <cell r="E4848">
            <v>44.66</v>
          </cell>
        </row>
        <row r="4849">
          <cell r="A4849" t="str">
            <v>SC017922</v>
          </cell>
          <cell r="B4849" t="str">
            <v>SC05100200/</v>
          </cell>
          <cell r="C4849" t="str">
            <v>Demolicao, com equipamento de ar comprimido, de pavimentacao de concreto simples, com 15cm de espessura, inclusive afastamento lateral dentro do canteiro de servicos.</v>
          </cell>
          <cell r="D4849" t="str">
            <v>m2</v>
          </cell>
          <cell r="E4849">
            <v>6.96</v>
          </cell>
        </row>
        <row r="4850">
          <cell r="A4850" t="str">
            <v>SC017923</v>
          </cell>
          <cell r="B4850" t="str">
            <v>SC05100250/</v>
          </cell>
          <cell r="C4850" t="str">
            <v>Demolicao, com equipamento de ar comprimido, de pavimentacao de concreto simples, com 20cm de espessura, inclusive afastamento lateral dentro do canteiro de servicos.</v>
          </cell>
          <cell r="D4850" t="str">
            <v>m2</v>
          </cell>
          <cell r="E4850">
            <v>8.7100000000000009</v>
          </cell>
        </row>
        <row r="4851">
          <cell r="A4851" t="str">
            <v>SC000219</v>
          </cell>
          <cell r="B4851" t="str">
            <v>SC05100300/</v>
          </cell>
          <cell r="C4851" t="str">
            <v>Demolicao, com equipamento de ar comprimido, de pisos ou pavimento de concreto armado, inclusive afastamento lateral dentro de canteiro de servicos.</v>
          </cell>
          <cell r="D4851" t="str">
            <v>m3</v>
          </cell>
          <cell r="E4851">
            <v>75.92</v>
          </cell>
        </row>
        <row r="4852">
          <cell r="A4852" t="str">
            <v>SC005907</v>
          </cell>
          <cell r="B4852" t="str">
            <v>SC40050100/</v>
          </cell>
          <cell r="C4852" t="str">
            <v>Cabo de aco galvanizado, diametro de 3/16", fornecimento e colocacao em cercas, com moirao de madeira, inclusive retirada do existente.</v>
          </cell>
          <cell r="D4852" t="str">
            <v>m</v>
          </cell>
          <cell r="E4852">
            <v>2.31</v>
          </cell>
        </row>
        <row r="4853">
          <cell r="A4853" t="str">
            <v>SC000275</v>
          </cell>
          <cell r="B4853" t="str">
            <v>SC40050150/</v>
          </cell>
          <cell r="C4853" t="str">
            <v>Cerca divisoria com moiroes em madeira de Lei de 3"x3", com 2m de altura livre, 0,50m enterrados, espacados de 3m, 4 fios de arame farpado.</v>
          </cell>
          <cell r="D4853" t="str">
            <v>m</v>
          </cell>
          <cell r="E4853">
            <v>8.3800000000000008</v>
          </cell>
        </row>
        <row r="4854">
          <cell r="A4854" t="str">
            <v>SC000276</v>
          </cell>
          <cell r="B4854" t="str">
            <v>SC40050200/</v>
          </cell>
          <cell r="C4854" t="str">
            <v>Cerca de moirao reto de concreto armado (0,10x2,50)m, espacados de 3m, cravada a 50cm do solo, com 6 fios corridos de arame galvanizado no 12.   Fornecimento e colocacao.</v>
          </cell>
          <cell r="D4854" t="str">
            <v>m</v>
          </cell>
          <cell r="E4854">
            <v>10.73</v>
          </cell>
        </row>
        <row r="4855">
          <cell r="A4855" t="str">
            <v>SC017642</v>
          </cell>
          <cell r="B4855" t="str">
            <v>SC40050250/</v>
          </cell>
          <cell r="C4855" t="str">
            <v>Moirao em Eucalipto ou similar, para cercas, com secao de diametro de 15cm, altura livre media de 1,30m, enterrado a 1m de profundidade, incluindo escavacao e espalhamento do material excedente, conforme projeto FPJ.  Fornecimento e colocacao.</v>
          </cell>
          <cell r="D4855" t="str">
            <v>un</v>
          </cell>
          <cell r="E4855">
            <v>58.19</v>
          </cell>
        </row>
        <row r="4856">
          <cell r="A4856" t="str">
            <v>SC017641</v>
          </cell>
          <cell r="B4856" t="str">
            <v>SC40050300/</v>
          </cell>
          <cell r="C4856" t="str">
            <v>Moirao em Eucalipto ou similar, para cercas, com secao de diametro de 15cm, altura livre media de 1,60m, enterrado a 1m de profundidade, incluindo escavacao e espalhamento do material excedente, conforme projeto FPJ.  Fornecimento e colocacao.</v>
          </cell>
          <cell r="D4856" t="str">
            <v>un</v>
          </cell>
          <cell r="E4856">
            <v>62.18</v>
          </cell>
        </row>
        <row r="4857">
          <cell r="A4857" t="str">
            <v>SC000279</v>
          </cell>
          <cell r="B4857" t="str">
            <v>SC45050050/</v>
          </cell>
          <cell r="C4857" t="str">
            <v>Placa de acrilico desenhada, indicando sanitario masculino ou feminino, de (39x19)cm.  Fornecimento e colocacao.</v>
          </cell>
          <cell r="D4857" t="str">
            <v>un</v>
          </cell>
          <cell r="E4857">
            <v>17.09</v>
          </cell>
        </row>
        <row r="4858">
          <cell r="A4858" t="str">
            <v>SC007007</v>
          </cell>
          <cell r="B4858" t="str">
            <v>SC45050150/</v>
          </cell>
          <cell r="C4858" t="str">
            <v>Totem informativo nas dimensoes de (0,50x1,50)m, produzido em resina de poliester reforcado com fibra de vidro e coremat, com impressao serigrafica ou policromatica em dupla face agregada ao material com U,V, pre-acelerado, catalizado e pigmentado.  Estru</v>
          </cell>
          <cell r="D4858" t="str">
            <v>un</v>
          </cell>
          <cell r="E4858">
            <v>2490</v>
          </cell>
        </row>
        <row r="4859">
          <cell r="A4859" t="str">
            <v>SC017662</v>
          </cell>
          <cell r="B4859" t="str">
            <v>SC45100050/</v>
          </cell>
          <cell r="C4859" t="str">
            <v>Placa de acrilico para identificacao de salas, medindo (8x25)cm, polida nas bordas.  Fornecimento e colocacao.</v>
          </cell>
          <cell r="D4859" t="str">
            <v>un</v>
          </cell>
          <cell r="E4859">
            <v>20.440000000000001</v>
          </cell>
        </row>
        <row r="4860">
          <cell r="A4860" t="str">
            <v>SC017661</v>
          </cell>
          <cell r="B4860" t="str">
            <v>SC45100100/</v>
          </cell>
          <cell r="C4860" t="str">
            <v>Placa de ferro esmaltado de (12x18)cm com numeracao para identificacao de imovel em logradouro, padrao CEHAB.  Fornecimento e colocacao.</v>
          </cell>
          <cell r="D4860" t="str">
            <v>un</v>
          </cell>
          <cell r="E4860">
            <v>9.81</v>
          </cell>
        </row>
        <row r="4861">
          <cell r="A4861" t="str">
            <v>SC017659</v>
          </cell>
          <cell r="B4861" t="str">
            <v>SC45100150/</v>
          </cell>
          <cell r="C4861" t="str">
            <v>Placa de inauguracao em aluminio com as dimensoes de (0,40x0,60)m.  Fornecimento e colocacao.</v>
          </cell>
          <cell r="D4861" t="str">
            <v>un</v>
          </cell>
          <cell r="E4861">
            <v>64.81</v>
          </cell>
        </row>
        <row r="4862">
          <cell r="A4862" t="str">
            <v>SC017660</v>
          </cell>
          <cell r="B4862" t="str">
            <v>SC45100200/</v>
          </cell>
          <cell r="C4862" t="str">
            <v>Placa de inauguracao em bronze, com as dimensoes de (0,35x0,50)m.  Fornecimento e colocacao.</v>
          </cell>
          <cell r="D4862" t="str">
            <v>un</v>
          </cell>
          <cell r="E4862">
            <v>1003.56</v>
          </cell>
        </row>
        <row r="4863">
          <cell r="A4863" t="str">
            <v>SC017663</v>
          </cell>
          <cell r="B4863" t="str">
            <v>SC45150050/</v>
          </cell>
          <cell r="C4863" t="str">
            <v>Placas de identificacao de monumentos historicos em bronze com as dimensoes de (0,35x0,50)m.  Fornecimento e colocacao, exclusive pedestal de concreto.</v>
          </cell>
          <cell r="D4863" t="str">
            <v>un</v>
          </cell>
          <cell r="E4863">
            <v>1003.22</v>
          </cell>
        </row>
        <row r="4864">
          <cell r="A4864" t="str">
            <v>SC007403</v>
          </cell>
          <cell r="B4864" t="str">
            <v>SC45150100/</v>
          </cell>
          <cell r="C4864" t="str">
            <v>Placas de identificacao de monumentos historicos em bronze com as dimensoes de (0,35x0,50)m.  Fornecimento e colocacao, inclusive pedestal de concreto.</v>
          </cell>
          <cell r="D4864" t="str">
            <v>un</v>
          </cell>
          <cell r="E4864">
            <v>1115.69</v>
          </cell>
        </row>
        <row r="4865">
          <cell r="A4865" t="str">
            <v>SC009346</v>
          </cell>
          <cell r="B4865" t="str">
            <v>SC45150150/</v>
          </cell>
          <cell r="C4865" t="str">
            <v>Placa de identificacao de monumentos e/ou arvores notaveis medindo (15,50x15)cm, em aco escovado com impressao em corrosao a acido em baixo relevo, cor dos textos em preto 100% e marcas em cores, tipologia Ottawa ou similar, fixacao sobre tubo de ferro ga</v>
          </cell>
          <cell r="D4865" t="str">
            <v>un</v>
          </cell>
          <cell r="E4865">
            <v>135.58000000000001</v>
          </cell>
        </row>
        <row r="4866">
          <cell r="A4866" t="str">
            <v>SC007094</v>
          </cell>
          <cell r="B4866" t="str">
            <v>SC45200050/</v>
          </cell>
          <cell r="C4866" t="str">
            <v>Letra de aco inoxidavel no 22 com 20cm de altura.  Fornecimento e colocacao.</v>
          </cell>
          <cell r="D4866" t="str">
            <v>un</v>
          </cell>
          <cell r="E4866">
            <v>47.81</v>
          </cell>
        </row>
        <row r="4867">
          <cell r="A4867" t="str">
            <v>SC005675</v>
          </cell>
          <cell r="B4867" t="str">
            <v>SC45200100/</v>
          </cell>
          <cell r="C4867" t="str">
            <v>Letra fundida em aluminio, polida e oxidada nas laterais, tipo helvetica, com altura de 10cm e espessura de 5mm, com pinos para fixacao.  Fornecimento e colocacao.</v>
          </cell>
          <cell r="D4867" t="str">
            <v>un</v>
          </cell>
          <cell r="E4867">
            <v>39.32</v>
          </cell>
        </row>
        <row r="4868">
          <cell r="A4868" t="str">
            <v>SC005676</v>
          </cell>
          <cell r="B4868" t="str">
            <v>SC45200150/</v>
          </cell>
          <cell r="C4868" t="str">
            <v>Letra fundida em bronze, polida e oxidada nas laterais, tipo helvetica, com altura de 10cm e espessura de 5mm, com pinos para fixacao.  Fornecimento e colocacao.</v>
          </cell>
          <cell r="D4868" t="str">
            <v>un</v>
          </cell>
          <cell r="E4868">
            <v>46.17</v>
          </cell>
        </row>
        <row r="4869">
          <cell r="A4869" t="str">
            <v>SC017701</v>
          </cell>
          <cell r="B4869" t="str">
            <v>SC99990050/</v>
          </cell>
          <cell r="C4869" t="str">
            <v>Quiosque de alimentacao em fibra de vidro Gel-Coat e estrutura construida em madeira de Lei de 1a qualidade (Ipe, Tabaco), nas seguintes dimensoes: teto de (2,80x2,80)m, sendo contra teto liso e cobertura com nervura para reforco, estrutura interna de (1,</v>
          </cell>
          <cell r="D4869" t="str">
            <v>un</v>
          </cell>
          <cell r="E4869">
            <v>10980</v>
          </cell>
        </row>
        <row r="4870">
          <cell r="A4870" t="str">
            <v>SE000001</v>
          </cell>
          <cell r="B4870" t="str">
            <v>SE05050050/</v>
          </cell>
          <cell r="C4870" t="str">
            <v>Perfuracao manual de solo, a trado, com diametro de 10cm.</v>
          </cell>
          <cell r="D4870" t="str">
            <v>m</v>
          </cell>
          <cell r="E4870">
            <v>3.64</v>
          </cell>
        </row>
        <row r="4871">
          <cell r="A4871" t="str">
            <v>SE000002</v>
          </cell>
          <cell r="B4871" t="str">
            <v>SE05050100/</v>
          </cell>
          <cell r="C4871" t="str">
            <v>Perfuracao manual de solo, a trado, com diametro de 20cm.</v>
          </cell>
          <cell r="D4871" t="str">
            <v>m</v>
          </cell>
          <cell r="E4871">
            <v>9.07</v>
          </cell>
        </row>
        <row r="4872">
          <cell r="A4872" t="str">
            <v>SE010220</v>
          </cell>
          <cell r="B4872" t="str">
            <v>SE10050050A</v>
          </cell>
          <cell r="C4872" t="str">
            <v>Perfuracao rotativa vertical, em solo, com coroa de Widia ou similar, diametro N (75mm), inclusive deslocamento e posicionamento em cada furo.</v>
          </cell>
          <cell r="D4872" t="str">
            <v>m</v>
          </cell>
          <cell r="E4872">
            <v>31.88</v>
          </cell>
        </row>
        <row r="4873">
          <cell r="A4873" t="str">
            <v>SE010221</v>
          </cell>
          <cell r="B4873" t="str">
            <v>SE10050100A</v>
          </cell>
          <cell r="C4873" t="str">
            <v>Perfuracao rotativa inclinada, em solo, com coroa de Widia ou similar, diametro N (75mm), inclusive deslocamento e posicionamento em cada furo.</v>
          </cell>
          <cell r="D4873" t="str">
            <v>m</v>
          </cell>
          <cell r="E4873">
            <v>42.79</v>
          </cell>
        </row>
        <row r="4874">
          <cell r="A4874" t="str">
            <v>SE010364</v>
          </cell>
          <cell r="B4874" t="str">
            <v>SE10050150/</v>
          </cell>
          <cell r="C4874" t="str">
            <v>Perfuracao rotativa vertical, em solo,  com Coroa de Widia ou similar, diametro H (99mm),  inclusive deslocamento e posicionamneto em cada furo.</v>
          </cell>
          <cell r="D4874" t="str">
            <v>m</v>
          </cell>
          <cell r="E4874">
            <v>43.4</v>
          </cell>
        </row>
        <row r="4875">
          <cell r="A4875" t="str">
            <v>SE000013</v>
          </cell>
          <cell r="B4875" t="str">
            <v>SE10100050/</v>
          </cell>
          <cell r="C4875" t="str">
            <v>Perfuracao com martelete ou perfuratriz manual, diametro ate 1 1/4", em granito ou gnaisse, inclusive ar comprimido utilizando apenas uma perfuratriz e um compressor, exclusive mangueira, considerando uma producao media bruta de 0,5m/h.</v>
          </cell>
          <cell r="D4875" t="str">
            <v>m</v>
          </cell>
          <cell r="E4875">
            <v>96.54</v>
          </cell>
        </row>
        <row r="4876">
          <cell r="A4876" t="str">
            <v>SE000012</v>
          </cell>
          <cell r="B4876" t="str">
            <v>SE10100100/</v>
          </cell>
          <cell r="C4876" t="str">
            <v>Perfuracao com martelete ou perfuratriz manual, diametro ate 1 1/4", em granito ou gnaisse, inclusive ar comprimido utilizando apenas uma perfuratriz e um compressor, exclusive mangueira, considerando uma producao media bruta de 1,5m/h.</v>
          </cell>
          <cell r="D4876" t="str">
            <v>m</v>
          </cell>
          <cell r="E4876">
            <v>13.29</v>
          </cell>
        </row>
        <row r="4877">
          <cell r="A4877" t="str">
            <v>SE000011</v>
          </cell>
          <cell r="B4877" t="str">
            <v>SE10100150/</v>
          </cell>
          <cell r="C4877" t="str">
            <v>Perfuracao com Wagon Drill pesado, diametro ate 4 1/2", em granito ou gnaisse, inclusive ar comprimido.</v>
          </cell>
          <cell r="D4877" t="str">
            <v>m</v>
          </cell>
          <cell r="E4877">
            <v>82.19</v>
          </cell>
        </row>
        <row r="4878">
          <cell r="A4878" t="str">
            <v>SE010372</v>
          </cell>
          <cell r="B4878" t="str">
            <v>SE10150050/</v>
          </cell>
          <cell r="C4878" t="str">
            <v>Perfuracao rotativa com Coroa de diamante, em rocha, diametro PW, horizontal, inclusive deslocamentos e instalacoes.</v>
          </cell>
          <cell r="D4878" t="str">
            <v>m</v>
          </cell>
          <cell r="E4878">
            <v>113.25</v>
          </cell>
        </row>
        <row r="4879">
          <cell r="A4879" t="str">
            <v>SE010223</v>
          </cell>
          <cell r="B4879" t="str">
            <v>SE10150100A</v>
          </cell>
          <cell r="C4879" t="str">
            <v>Perfuracao rotativa inclinada, em rocha sa, com coroa de diamante, diametro B (60mm), inclusive deslocamento e posicionamento em cada furo.</v>
          </cell>
          <cell r="D4879" t="str">
            <v>m</v>
          </cell>
          <cell r="E4879">
            <v>249.1</v>
          </cell>
        </row>
        <row r="4880">
          <cell r="A4880" t="str">
            <v>SE010366</v>
          </cell>
          <cell r="B4880" t="str">
            <v>SE10150150/</v>
          </cell>
          <cell r="C4880" t="str">
            <v>Perfuracao rotativa inclinada, em rocha alterada, com coroa de diamante, diametro B (60mm), inclusive deslocamento e posicionamento em cada furo.</v>
          </cell>
          <cell r="D4880" t="str">
            <v>m</v>
          </cell>
          <cell r="E4880">
            <v>239.05</v>
          </cell>
        </row>
        <row r="4881">
          <cell r="A4881" t="str">
            <v>SE010367</v>
          </cell>
          <cell r="B4881" t="str">
            <v>SE10150200/</v>
          </cell>
          <cell r="C4881" t="str">
            <v>Perfuracao rotativa inclinada, em rocha alterada, com coroa de diamante, diametro N (75mm), inclusive deslocamento e posicionamento em cada furo.</v>
          </cell>
          <cell r="D4881" t="str">
            <v>m</v>
          </cell>
          <cell r="E4881">
            <v>285.33</v>
          </cell>
        </row>
        <row r="4882">
          <cell r="A4882" t="str">
            <v>SE010371</v>
          </cell>
          <cell r="B4882" t="str">
            <v>SE10150250/</v>
          </cell>
          <cell r="C4882" t="str">
            <v>Perfuracao rotativa inclinada, em rocha sa, com coroa de diamante, diametro N (75mm), inclusive deslocamento e posicionamento em cada furo.</v>
          </cell>
          <cell r="D4882" t="str">
            <v>m</v>
          </cell>
          <cell r="E4882">
            <v>260.23</v>
          </cell>
        </row>
        <row r="4883">
          <cell r="A4883" t="str">
            <v>SE010222</v>
          </cell>
          <cell r="B4883" t="str">
            <v>SE10150300A</v>
          </cell>
          <cell r="C4883" t="str">
            <v>Perfuracao rotativa vertical, em rocha sa, com coroa de diamante, diametro B (60mm), inclusive deslocamento e posicionamento em cada furo.</v>
          </cell>
          <cell r="D4883" t="str">
            <v>m</v>
          </cell>
          <cell r="E4883">
            <v>180.5</v>
          </cell>
        </row>
        <row r="4884">
          <cell r="A4884" t="str">
            <v>SE010376</v>
          </cell>
          <cell r="B4884" t="str">
            <v>SE10150350/</v>
          </cell>
          <cell r="C4884" t="str">
            <v>Perfuracao rotativa vertical, em rocha alterada, com coroa de diamante, diametro H(99mm), inclusive deslocamento e posicionamento em cada furo.</v>
          </cell>
          <cell r="D4884" t="str">
            <v>m</v>
          </cell>
          <cell r="E4884">
            <v>297.47000000000003</v>
          </cell>
        </row>
        <row r="4885">
          <cell r="A4885" t="str">
            <v>SE010377</v>
          </cell>
          <cell r="B4885" t="str">
            <v>SE10150400/</v>
          </cell>
          <cell r="C4885" t="str">
            <v>Perfuracao rotativa vertical, em rocha sa, com coroa de diamante, diametro H (99mm), inclusive deslocamento e posicionamento em cada furo.</v>
          </cell>
          <cell r="D4885" t="str">
            <v>m</v>
          </cell>
          <cell r="E4885">
            <v>334.74</v>
          </cell>
        </row>
        <row r="4886">
          <cell r="A4886" t="str">
            <v>SE007043</v>
          </cell>
          <cell r="B4886" t="str">
            <v>SE15050050/</v>
          </cell>
          <cell r="C4886" t="str">
            <v>Execucao de sondagem eletrica vertical (SEV), inclusive o processamento e interpretacao dos perfis, bem como a apresentacao dos resultados em papel e em meio digital.</v>
          </cell>
          <cell r="D4886" t="str">
            <v>un</v>
          </cell>
          <cell r="E4886">
            <v>409.95</v>
          </cell>
        </row>
        <row r="4887">
          <cell r="A4887" t="str">
            <v>SE007058</v>
          </cell>
          <cell r="B4887" t="str">
            <v>SE15050100/</v>
          </cell>
          <cell r="C4887" t="str">
            <v>Execucao de linha de prospeccao geofisica pelo metodo de caminhamento eletrico, inclusive o processamento e interpretacao das secoes, bem como a apresentacao do resultados (secoes originais e interpretadas), em papel e em meio digital.</v>
          </cell>
          <cell r="D4887" t="str">
            <v>m</v>
          </cell>
          <cell r="E4887">
            <v>2.85</v>
          </cell>
        </row>
        <row r="4888">
          <cell r="A4888" t="str">
            <v>SE007049</v>
          </cell>
          <cell r="B4888" t="str">
            <v>SE15100050/</v>
          </cell>
          <cell r="C4888" t="str">
            <v>Execucao de linha de prospeccao sismica pelo metodo de reflexao, utilizando martelo ou explosivo como fonte geradora do pulso sismico, incluindo a apresentacao do relatorio com os dados, em papel e em meio digital, excluindo o processamento e interpretaca</v>
          </cell>
          <cell r="D4888" t="str">
            <v>m</v>
          </cell>
          <cell r="E4888">
            <v>3.82</v>
          </cell>
        </row>
        <row r="4889">
          <cell r="A4889" t="str">
            <v>SE007053</v>
          </cell>
          <cell r="B4889" t="str">
            <v>SE15100100/</v>
          </cell>
          <cell r="C4889" t="str">
            <v>Execucao de linha de prospeccao sismica pelo metodo de refracao, utilizando martelo ou explosivo como fonte geradora do pulso sismico, incluindo a apresentacao do relatorio com os dados, em papel e em meio digital, excluindo o processamento e interpretaca</v>
          </cell>
          <cell r="D4889" t="str">
            <v>m</v>
          </cell>
          <cell r="E4889">
            <v>3.59</v>
          </cell>
        </row>
        <row r="4890">
          <cell r="A4890" t="str">
            <v>SE007057</v>
          </cell>
          <cell r="B4890" t="str">
            <v>SE15100150/</v>
          </cell>
          <cell r="C4890" t="str">
            <v>Execucao de linha de prospeccao por radar de penetracao no solo (GPR), incluindo a apresentacao do relatorio com as secoes processadas, em papel e em meio digital, excluindo o processamento e interpretacao dos dados.</v>
          </cell>
          <cell r="D4890" t="str">
            <v>m</v>
          </cell>
          <cell r="E4890">
            <v>0.86</v>
          </cell>
        </row>
        <row r="4891">
          <cell r="A4891" t="str">
            <v>SE007051</v>
          </cell>
          <cell r="B4891" t="str">
            <v>SE15100200/</v>
          </cell>
          <cell r="C4891" t="str">
            <v>Interpretacao de dados de radar de penetracao no solo (GPR), incluindo a analise de secoes migradas e nao migradas e apresentacao do relatorio com as secoes interpretadas, em papel e em meio digital.</v>
          </cell>
          <cell r="D4891" t="str">
            <v>m</v>
          </cell>
          <cell r="E4891">
            <v>1.9</v>
          </cell>
        </row>
        <row r="4892">
          <cell r="A4892" t="str">
            <v>SE007054</v>
          </cell>
          <cell r="B4892" t="str">
            <v>SE15100250/</v>
          </cell>
          <cell r="C4892" t="str">
            <v xml:space="preserve">Processamento de dados de radar de penetracao no solo (GPR), incluindo correcao topografica, filtros, ganhos e migracao, atraves de softwares para esse fim, Gradix ou similar, incluindo a apresentacao do relatorio com as secoes processadas, em papel e em </v>
          </cell>
          <cell r="D4892" t="str">
            <v>m</v>
          </cell>
          <cell r="E4892">
            <v>1.4</v>
          </cell>
        </row>
        <row r="4893">
          <cell r="A4893" t="str">
            <v>SE007044</v>
          </cell>
          <cell r="B4893" t="str">
            <v>SE15150050/</v>
          </cell>
          <cell r="C4893" t="str">
            <v>Interpretacao de linha sismica de reflexao, incluindo a analise de secoes migradas e nao migradas e a apresentacao do relatorio com as secoes interpretadas, em papel e em meio digital.</v>
          </cell>
          <cell r="D4893" t="str">
            <v>m</v>
          </cell>
          <cell r="E4893">
            <v>1.72</v>
          </cell>
        </row>
        <row r="4894">
          <cell r="A4894" t="str">
            <v>SE007046</v>
          </cell>
          <cell r="B4894" t="str">
            <v>SE15150100/</v>
          </cell>
          <cell r="C4894" t="str">
            <v xml:space="preserve">Processamento de linha sismica de refracao, incluindo correcao topografica, filtros, ganhos, analises de velocidade e migracao, atraves de softwares especificos para este fim (tipo Seistrix ou similar), incluindo a apresentacao do relatorio com as secoes </v>
          </cell>
          <cell r="D4894" t="str">
            <v>m</v>
          </cell>
          <cell r="E4894">
            <v>1.37</v>
          </cell>
        </row>
        <row r="4895">
          <cell r="A4895" t="str">
            <v>SE007052</v>
          </cell>
          <cell r="B4895" t="str">
            <v>SE15150150/</v>
          </cell>
          <cell r="C4895" t="str">
            <v>Processamento e interpretacao de linha sismica de refracao, incluindo a apresentacao de relatorio com as secoes processadas e interpretadas, em papel e em meio digital.</v>
          </cell>
          <cell r="D4895" t="str">
            <v>m</v>
          </cell>
          <cell r="E4895">
            <v>2.0299999999999998</v>
          </cell>
        </row>
        <row r="4896">
          <cell r="A4896" t="str">
            <v>SE007061</v>
          </cell>
          <cell r="B4896" t="str">
            <v>SE20050050/</v>
          </cell>
          <cell r="C4896" t="str">
            <v>Abertura de picada, em encosta, em terreno de vegetacao media.</v>
          </cell>
          <cell r="D4896" t="str">
            <v>m</v>
          </cell>
          <cell r="E4896">
            <v>0.73</v>
          </cell>
        </row>
        <row r="4897">
          <cell r="A4897" t="str">
            <v>SE000020</v>
          </cell>
          <cell r="B4897" t="str">
            <v>SE20050100/</v>
          </cell>
          <cell r="C4897" t="str">
            <v>Destocamento de arvores de porte medio e raizes profundas, sem remocao e auxilio mecanico.</v>
          </cell>
          <cell r="D4897" t="str">
            <v>un</v>
          </cell>
          <cell r="E4897">
            <v>60.03</v>
          </cell>
        </row>
        <row r="4898">
          <cell r="A4898" t="str">
            <v>SE000021</v>
          </cell>
          <cell r="B4898" t="str">
            <v>SE20050150/</v>
          </cell>
          <cell r="C4898" t="str">
            <v>Destocamento de arvores de porte medio e raizes profundas, sem auxilio mecanico, inclusive carga e transporte.</v>
          </cell>
          <cell r="D4898" t="str">
            <v>un</v>
          </cell>
          <cell r="E4898">
            <v>60.42</v>
          </cell>
        </row>
        <row r="4899">
          <cell r="A4899" t="str">
            <v>SE000017</v>
          </cell>
          <cell r="B4899" t="str">
            <v>SE20050200/</v>
          </cell>
          <cell r="C4899" t="str">
            <v>Preparo manual de terreno, compreendendo acerto, raspagem eventualmente ate 0,25m de profundidade e afastamento lateral do material excedente.</v>
          </cell>
          <cell r="D4899" t="str">
            <v>m2</v>
          </cell>
          <cell r="E4899">
            <v>2.9</v>
          </cell>
        </row>
        <row r="4900">
          <cell r="A4900" t="str">
            <v>SE004853</v>
          </cell>
          <cell r="B4900" t="str">
            <v>SE20050250/</v>
          </cell>
          <cell r="C4900" t="str">
            <v>Rocado manual em vegetacao rala, empilhamento e queima de residuos.</v>
          </cell>
          <cell r="D4900" t="str">
            <v>m2</v>
          </cell>
          <cell r="E4900">
            <v>0.08</v>
          </cell>
        </row>
        <row r="4901">
          <cell r="A4901" t="str">
            <v>SE000018</v>
          </cell>
          <cell r="B4901" t="str">
            <v>SE20050300/</v>
          </cell>
          <cell r="C4901" t="str">
            <v>Rocado em vegetacao espessa com empilhamento lateral e queima dos residuos.</v>
          </cell>
          <cell r="D4901" t="str">
            <v>m2</v>
          </cell>
          <cell r="E4901">
            <v>0.28999999999999998</v>
          </cell>
        </row>
        <row r="4902">
          <cell r="A4902" t="str">
            <v>SE000019</v>
          </cell>
          <cell r="B4902" t="str">
            <v>SE20050350/</v>
          </cell>
          <cell r="C4902" t="str">
            <v>Rocado a foice e machado em mata de pequeno porte e queima dos residuos sem destocamento ou remocao.</v>
          </cell>
          <cell r="D4902" t="str">
            <v>m2</v>
          </cell>
          <cell r="E4902">
            <v>0.57999999999999996</v>
          </cell>
        </row>
        <row r="4903">
          <cell r="A4903" t="str">
            <v>SE007804</v>
          </cell>
          <cell r="B4903" t="str">
            <v>SE20050400/</v>
          </cell>
          <cell r="C4903" t="str">
            <v>Rocado de vegetacao graminea, em area de encosta, a altura de 10cm, em fase de implantacao.</v>
          </cell>
          <cell r="D4903" t="str">
            <v>m2</v>
          </cell>
          <cell r="E4903">
            <v>0.09</v>
          </cell>
        </row>
        <row r="4904">
          <cell r="A4904" t="str">
            <v>SE007805</v>
          </cell>
          <cell r="B4904" t="str">
            <v>SE20050450/</v>
          </cell>
          <cell r="C4904" t="str">
            <v>Rocado de vegetacao graminea, em area de encosta, a altura de 10cm, em fase de implantacao.</v>
          </cell>
          <cell r="D4904" t="str">
            <v>m2</v>
          </cell>
          <cell r="E4904">
            <v>7.0000000000000007E-2</v>
          </cell>
        </row>
        <row r="4905">
          <cell r="A4905" t="str">
            <v>SE004846</v>
          </cell>
          <cell r="B4905" t="str">
            <v>SE20050500A</v>
          </cell>
          <cell r="C4905" t="str">
            <v>Rocado mecanico, empregando rocadeira costal e ajuntamento do material resultante.</v>
          </cell>
          <cell r="D4905" t="str">
            <v>ha</v>
          </cell>
          <cell r="E4905">
            <v>1015.6</v>
          </cell>
        </row>
        <row r="4906">
          <cell r="A4906" t="str">
            <v>SE004850</v>
          </cell>
          <cell r="B4906" t="str">
            <v>SE20050550A</v>
          </cell>
          <cell r="C4906" t="str">
            <v>Rocado mecanico, em areas de reflorestamento empregando rocadeira costal e ajuntamento do material resultante.</v>
          </cell>
          <cell r="D4906" t="str">
            <v>ha</v>
          </cell>
          <cell r="E4906">
            <v>1450.18</v>
          </cell>
        </row>
        <row r="4907">
          <cell r="A4907" t="str">
            <v>SE004423</v>
          </cell>
          <cell r="B4907" t="str">
            <v>SE20050600/</v>
          </cell>
          <cell r="C4907" t="str">
            <v>Suavizacao e reconformacao manual de taludes, com pequeno desmatamento e altura media de 0,50m.</v>
          </cell>
          <cell r="D4907" t="str">
            <v>m3</v>
          </cell>
          <cell r="E4907">
            <v>12.35</v>
          </cell>
        </row>
        <row r="4908">
          <cell r="A4908" t="str">
            <v>SE004424</v>
          </cell>
          <cell r="B4908" t="str">
            <v>SE20050650/</v>
          </cell>
          <cell r="C4908" t="str">
            <v>Suavizacao e reconformacao manual de taludes, com pequeno desmatamento e altura media de 1m.</v>
          </cell>
          <cell r="D4908" t="str">
            <v>m3</v>
          </cell>
          <cell r="E4908">
            <v>17.91</v>
          </cell>
        </row>
        <row r="4909">
          <cell r="A4909" t="str">
            <v>SE004425</v>
          </cell>
          <cell r="B4909" t="str">
            <v>SE20050700/</v>
          </cell>
          <cell r="C4909" t="str">
            <v>Suavizacao e reconformacao manual de taludes, com pequeno desmatamento e altura media de 1,50m.</v>
          </cell>
          <cell r="D4909" t="str">
            <v>m3</v>
          </cell>
          <cell r="E4909">
            <v>24.21</v>
          </cell>
        </row>
        <row r="4910">
          <cell r="A4910" t="str">
            <v>SE003983</v>
          </cell>
          <cell r="B4910" t="str">
            <v>SE20100050/</v>
          </cell>
          <cell r="C4910" t="str">
            <v>Lancamento de linha poligonal basica com precisao de fechamento relativa a 1a ordem, usando distanciometro eletronico, em terreno de orografia nao acidentada, vegetacao rala.</v>
          </cell>
          <cell r="D4910" t="str">
            <v>Km</v>
          </cell>
          <cell r="E4910">
            <v>171.53</v>
          </cell>
        </row>
        <row r="4911">
          <cell r="A4911" t="str">
            <v>SE004190</v>
          </cell>
          <cell r="B4911" t="str">
            <v>SE20100100/</v>
          </cell>
          <cell r="C4911" t="str">
            <v>Lancamento de linha poligonal  com precisao de fechamento relativa a 3a ordem,  em terreno de orografia nao acidentada, vegetacao rala.</v>
          </cell>
          <cell r="D4911" t="str">
            <v>Km</v>
          </cell>
          <cell r="E4911">
            <v>138.41999999999999</v>
          </cell>
        </row>
        <row r="4912">
          <cell r="A4912" t="str">
            <v>SE003987</v>
          </cell>
          <cell r="B4912" t="str">
            <v>SE20100150/</v>
          </cell>
          <cell r="C4912" t="str">
            <v>Levantamento topografico, planialtimetrico e cadastral, executado de acordo com as especificacoes da Prefeitura da Cidade do Rio de Janeiro, em terreno de orografia acidentada, vegetacao rala e edificacao leve, com area de ate 4 ha (escala 1:500).</v>
          </cell>
          <cell r="D4912" t="str">
            <v>ha</v>
          </cell>
          <cell r="E4912">
            <v>1611.64</v>
          </cell>
        </row>
        <row r="4913">
          <cell r="A4913" t="str">
            <v>SE004967</v>
          </cell>
          <cell r="B4913" t="str">
            <v>SE25300200A</v>
          </cell>
          <cell r="C4913" t="str">
            <v>Projeto executivo de arquitetura para loteamentos com 3 unidades, uni ou bifamiliares tipo para areas de ate 12000m2 apresentado em Autocad For Windows nos padroes da contratante, inclusive as legalizacoes pertinentes e a coordenacao dos projetos compleme</v>
          </cell>
          <cell r="D4913" t="str">
            <v>m2</v>
          </cell>
          <cell r="E4913">
            <v>9.15</v>
          </cell>
        </row>
        <row r="4914">
          <cell r="A4914" t="str">
            <v>SE004968</v>
          </cell>
          <cell r="B4914" t="str">
            <v>SE25300250A</v>
          </cell>
          <cell r="C4914" t="str">
            <v>Projeto executivo de arquitetura para loteamentos com ate 3 unidades, uni ou bifamiliares tipo para areas de 12000 ate 36000m2 apresentado em Autocad For Windows nos padroes da contratante, inclusive as legalizacoes pertinentes e a coordenacao dos projeto</v>
          </cell>
          <cell r="D4914" t="str">
            <v>m2</v>
          </cell>
          <cell r="E4914">
            <v>6.45</v>
          </cell>
        </row>
        <row r="4915">
          <cell r="A4915" t="str">
            <v>SE004969</v>
          </cell>
          <cell r="B4915" t="str">
            <v>SE25300300A</v>
          </cell>
          <cell r="C4915" t="str">
            <v>Projeto executivo de arquitetura para loteamentos com ate 3 unidades, uni ou bifamiliares tipo para areas acima de 36000m2 apresentado em Autocad For Windows nos padroes da contratante, inclusive as legalizacoes pertinentes e a coordenacao dos projetos co</v>
          </cell>
          <cell r="D4915" t="str">
            <v>m2</v>
          </cell>
          <cell r="E4915">
            <v>6.45</v>
          </cell>
        </row>
        <row r="4916">
          <cell r="A4916" t="str">
            <v>SE004860</v>
          </cell>
          <cell r="B4916" t="str">
            <v>SE25350050A</v>
          </cell>
          <cell r="C4916" t="str">
            <v>Projeto basico de arquitetura para habitacao/ edificios de ate 6000m2,  apresentado em Autocad for Windows nos padroes da contratante, inclusive as legalizacoes pertinentes e a coordenacao dos projetos complementares.</v>
          </cell>
          <cell r="D4916" t="str">
            <v>m2</v>
          </cell>
          <cell r="E4916">
            <v>20.21</v>
          </cell>
        </row>
        <row r="4917">
          <cell r="A4917" t="str">
            <v>SE004863</v>
          </cell>
          <cell r="B4917" t="str">
            <v>SE25350100A</v>
          </cell>
          <cell r="C4917" t="str">
            <v xml:space="preserve">Projeto basico de arquitetura para habitacao/ edificios de 6000 ate 12000m2 apresentado em Autocad for Windows nos padroes da contratante, inclusive as legalizacoes pertinentes e a coordenacao dos projetos complementares.  Observacao: ate 6000m2 conforme </v>
          </cell>
          <cell r="D4917" t="str">
            <v>m2</v>
          </cell>
          <cell r="E4917">
            <v>14.64</v>
          </cell>
        </row>
        <row r="4918">
          <cell r="A4918" t="str">
            <v>SE004866</v>
          </cell>
          <cell r="B4918" t="str">
            <v>SE25350150A</v>
          </cell>
          <cell r="C4918" t="str">
            <v>Projeto basico de arquitetura para habitacao/ edificios acima de 12000m2 apresentado em Autocad for Windows nos padroes da contratante, inclusive as legalizacoes pertinentes e a coordenacao dos projetos complementares.  Observacao: ate 6000m2 conforme o i</v>
          </cell>
          <cell r="D4918" t="str">
            <v>m2</v>
          </cell>
          <cell r="E4918">
            <v>11.71</v>
          </cell>
        </row>
        <row r="4919">
          <cell r="A4919" t="str">
            <v>SE004970</v>
          </cell>
          <cell r="B4919" t="str">
            <v>SE25350200A</v>
          </cell>
          <cell r="C4919" t="str">
            <v>Projeto executivo de arquitetura para habitacao/edificios de ate 6000m2 apresentado em Autocad For Windows nos padroes da contratante, inclusive as legalizacoes pertinentes e a coordenacao dos projetos complementares.</v>
          </cell>
          <cell r="D4919" t="str">
            <v>m2</v>
          </cell>
          <cell r="E4919">
            <v>32.229999999999997</v>
          </cell>
        </row>
        <row r="4920">
          <cell r="A4920" t="str">
            <v>SE004971</v>
          </cell>
          <cell r="B4920" t="str">
            <v>SE25350250A</v>
          </cell>
          <cell r="C4920" t="str">
            <v>Projeto executivo de arquitetura para habitacao/edificios de 6000 ate 12000m2 apresentado em Autocad For Windows nos padroes da contratante inclusive as legalizacoes pertinentes e a coordenacao dos projetos complementares.  Observacao: ate 6000m2 conforme</v>
          </cell>
          <cell r="D4920" t="str">
            <v>m2</v>
          </cell>
          <cell r="E4920">
            <v>21.98</v>
          </cell>
        </row>
        <row r="4921">
          <cell r="A4921" t="str">
            <v>SE004972</v>
          </cell>
          <cell r="B4921" t="str">
            <v>SE25350300A</v>
          </cell>
          <cell r="C4921" t="str">
            <v>Projeto executivo de arquitetura para habitacao/edificios acima de 12000m2 apresentado em Autocad For Windows nos padroes da contratante, inclusive as legalizacoes pertinentes e a coordenacao dos projetos complementares.  Observacao: ate 6000m2 conforme o</v>
          </cell>
          <cell r="D4921" t="str">
            <v>m2</v>
          </cell>
          <cell r="E4921">
            <v>17.600000000000001</v>
          </cell>
        </row>
        <row r="4922">
          <cell r="A4922" t="str">
            <v>SE004878</v>
          </cell>
          <cell r="B4922" t="str">
            <v>SE25400050A</v>
          </cell>
          <cell r="C4922" t="str">
            <v>Fornecimento de projeto executivo de instalacao de incendio em Autocad aprovado na concessionaria em predios escolares e administrativos com ate 500m2 de area.</v>
          </cell>
          <cell r="D4922" t="str">
            <v>m2</v>
          </cell>
          <cell r="E4922">
            <v>2.4700000000000002</v>
          </cell>
        </row>
        <row r="4923">
          <cell r="A4923" t="str">
            <v>SE004879</v>
          </cell>
          <cell r="B4923" t="str">
            <v>SE25400100A</v>
          </cell>
          <cell r="C4923" t="str">
            <v>Fornecimento de projeto executivo de instalacao de incendio em Autocad aprovado na concessionaria em predios escolares e administrativos, com 500 a 3000m2 de area, sendo os primeiros 500m2 medidos como o item SE004878.</v>
          </cell>
          <cell r="D4923" t="str">
            <v>m2</v>
          </cell>
          <cell r="E4923">
            <v>1.36</v>
          </cell>
        </row>
        <row r="4924">
          <cell r="A4924" t="str">
            <v>SE004880</v>
          </cell>
          <cell r="B4924" t="str">
            <v>SE25400150A</v>
          </cell>
          <cell r="C4924" t="str">
            <v>Fornecimento de projeto executivo de instalacao de incendio em Autocad aprovado na concessionaria em predios escolares e administrativos, considerando a area acima de 3000m2, sendo os primeiros 500m2 medidos como o item SE004878 e de 501 a 3000m2 como o i</v>
          </cell>
          <cell r="D4924" t="str">
            <v>m2</v>
          </cell>
          <cell r="E4924">
            <v>0.68</v>
          </cell>
        </row>
        <row r="4925">
          <cell r="A4925" t="str">
            <v>SE004902</v>
          </cell>
          <cell r="B4925" t="str">
            <v>SE25400200A</v>
          </cell>
          <cell r="C4925" t="str">
            <v>Fornecimento de projeto executivo de instalacao de incendio em Autocad aprovado na concessionaria em predios culturais com ate 500m2 de area.</v>
          </cell>
          <cell r="D4925" t="str">
            <v>m2</v>
          </cell>
          <cell r="E4925">
            <v>6.18</v>
          </cell>
        </row>
        <row r="4926">
          <cell r="A4926" t="str">
            <v>SE004903</v>
          </cell>
          <cell r="B4926" t="str">
            <v>SE25400250A</v>
          </cell>
          <cell r="C4926" t="str">
            <v>Fornecimento de projeto executivo de instalacao de incendio em Autocad aprovado na concessionaria em predios culturais com area acima de 500m2.</v>
          </cell>
          <cell r="D4926" t="str">
            <v>m2</v>
          </cell>
          <cell r="E4926">
            <v>4.13</v>
          </cell>
        </row>
        <row r="4927">
          <cell r="A4927" t="str">
            <v>SE004919</v>
          </cell>
          <cell r="B4927" t="str">
            <v>SE25400300A</v>
          </cell>
          <cell r="C4927" t="str">
            <v>Fornecimento de projeto executivo de instalacao de incendio em Autocad aprovado na concessionaria em predios hospitalares.</v>
          </cell>
          <cell r="D4927" t="str">
            <v>m2</v>
          </cell>
          <cell r="E4927">
            <v>4.9400000000000004</v>
          </cell>
        </row>
        <row r="4928">
          <cell r="A4928" t="str">
            <v>SE004936</v>
          </cell>
          <cell r="B4928" t="str">
            <v>SE25400350A</v>
          </cell>
          <cell r="C4928" t="str">
            <v>Fornecimento de projeto executivo de instalacao de incendio em Autocad aprovado na concessionaria em habitacoes/edificios com ate 500m2 de area.</v>
          </cell>
          <cell r="D4928" t="str">
            <v>m2</v>
          </cell>
          <cell r="E4928">
            <v>3.03</v>
          </cell>
        </row>
        <row r="4929">
          <cell r="A4929" t="str">
            <v>SE004937</v>
          </cell>
          <cell r="B4929" t="str">
            <v>SE25400400A</v>
          </cell>
          <cell r="C4929" t="str">
            <v>Fornecimento de projeto executivo de instalacao de incendio em Autocad aprovado na concessionaria em habitacoes/edificios, com 500 a 3000m2 de area sendo os primeiros 500m2 medidos como o item SE004936.</v>
          </cell>
          <cell r="D4929" t="str">
            <v>m2</v>
          </cell>
          <cell r="E4929">
            <v>1.43</v>
          </cell>
        </row>
        <row r="4930">
          <cell r="A4930" t="str">
            <v>SE004938</v>
          </cell>
          <cell r="B4930" t="str">
            <v>SE25400450A</v>
          </cell>
          <cell r="C4930" t="str">
            <v>Fornecimento de projeto executivo de instalacao de incendio em Autocad aprovado na concessionaria em habitacoes/edificios, considerando a area acima de 3000m2, sendo os primeiros 500m2 medidos como o item SE004936 e de 501 a 3000m2 como o item SE004937.</v>
          </cell>
          <cell r="D4930" t="str">
            <v>m2</v>
          </cell>
          <cell r="E4930">
            <v>0.77</v>
          </cell>
        </row>
        <row r="4931">
          <cell r="A4931" t="str">
            <v>SE004949</v>
          </cell>
          <cell r="B4931" t="str">
            <v>SE25400500A</v>
          </cell>
          <cell r="C4931" t="str">
            <v>Fornecimento de projeto executivo de instalacao de incendio em Autocad aprovado na concessionaria em habitacao/loteamento com ate 36000m2 de area.</v>
          </cell>
          <cell r="D4931" t="str">
            <v>m2</v>
          </cell>
          <cell r="E4931">
            <v>0.81</v>
          </cell>
        </row>
        <row r="4932">
          <cell r="A4932" t="str">
            <v>SE004950</v>
          </cell>
          <cell r="B4932" t="str">
            <v>SE25400550A</v>
          </cell>
          <cell r="C4932" t="str">
            <v>Fornecimento de projeto executivo de instalacao de incendio em Autocad aprovado na concessionaria em habitacao/loteamento, considerando a area acima de 36000m2.</v>
          </cell>
          <cell r="D4932" t="str">
            <v>m2</v>
          </cell>
          <cell r="E4932">
            <v>0.39</v>
          </cell>
        </row>
        <row r="4933">
          <cell r="A4933" t="str">
            <v>SE004876</v>
          </cell>
          <cell r="B4933" t="str">
            <v>SE25450050A</v>
          </cell>
          <cell r="C4933" t="str">
            <v>Fornecimento de projeto executivo de instalacao de gas em Autocad aprovado na concessionaria em predios escolares e administrativos com ate 500m2 de area.</v>
          </cell>
          <cell r="D4933" t="str">
            <v>m2</v>
          </cell>
          <cell r="E4933">
            <v>1.36</v>
          </cell>
        </row>
        <row r="4934">
          <cell r="A4934" t="str">
            <v>SE004877</v>
          </cell>
          <cell r="B4934" t="str">
            <v>SE25450100A</v>
          </cell>
          <cell r="C4934" t="str">
            <v>Fornecimento de projeto executivo de instalacao de gas em Autocad aprovado na concessionaria em predios escolares e administrativos com area acima de 500m2.</v>
          </cell>
          <cell r="D4934" t="str">
            <v>m2</v>
          </cell>
          <cell r="E4934">
            <v>0.68</v>
          </cell>
        </row>
        <row r="4935">
          <cell r="A4935" t="str">
            <v>SE004900</v>
          </cell>
          <cell r="B4935" t="str">
            <v>SE25450150A</v>
          </cell>
          <cell r="C4935" t="str">
            <v>Fornecimento de projeto executivo de instalacao de gas em Autocad aprovado na concessionaria em predios culturais.</v>
          </cell>
          <cell r="D4935" t="str">
            <v>m2</v>
          </cell>
          <cell r="E4935">
            <v>2.2000000000000002</v>
          </cell>
        </row>
        <row r="4936">
          <cell r="A4936" t="str">
            <v>SE004917</v>
          </cell>
          <cell r="B4936" t="str">
            <v>SE25450200A</v>
          </cell>
          <cell r="C4936" t="str">
            <v>Fornecimento de projeto executivo de instalacao de gas em Autocad aprovado na concessionaria em predios hospitalares, com ate 4000m2 de area.</v>
          </cell>
          <cell r="D4936" t="str">
            <v>m2</v>
          </cell>
          <cell r="E4936">
            <v>4.9400000000000004</v>
          </cell>
        </row>
        <row r="4937">
          <cell r="A4937" t="str">
            <v>SE004918</v>
          </cell>
          <cell r="B4937" t="str">
            <v>SE25450250A</v>
          </cell>
          <cell r="C4937" t="str">
            <v>Fornecimento de projeto executivo de instalacao de gas em Autocad aprovado na concessionaria em predios hospitalares, considerando a area acima de 4000m2.</v>
          </cell>
          <cell r="D4937" t="str">
            <v>m2</v>
          </cell>
          <cell r="E4937">
            <v>2.4700000000000002</v>
          </cell>
        </row>
        <row r="4938">
          <cell r="A4938" t="str">
            <v>SE004934</v>
          </cell>
          <cell r="B4938" t="str">
            <v>SE25450300A</v>
          </cell>
          <cell r="C4938" t="str">
            <v>Fornecimento de projeto executivo de instalacao de gas em Autocad aprovado na concessionaria em habitacoes/edificios com ate 500m2 de area.</v>
          </cell>
          <cell r="D4938" t="str">
            <v>m2</v>
          </cell>
          <cell r="E4938">
            <v>1.43</v>
          </cell>
        </row>
        <row r="4939">
          <cell r="A4939" t="str">
            <v>SE004935</v>
          </cell>
          <cell r="B4939" t="str">
            <v>SE25450350A</v>
          </cell>
          <cell r="C4939" t="str">
            <v>Fornecimento de projeto executivo de instalacao de gas em Autocad aprovado na concessionaria em habitacoes/edificios com area acima de 500m2.</v>
          </cell>
          <cell r="D4939" t="str">
            <v>m2</v>
          </cell>
          <cell r="E4939">
            <v>0.77</v>
          </cell>
        </row>
        <row r="4940">
          <cell r="A4940" t="str">
            <v>SE004947</v>
          </cell>
          <cell r="B4940" t="str">
            <v>SE25450400A</v>
          </cell>
          <cell r="C4940" t="str">
            <v>Fornecimento de projeto executivo de instalacao de gas em Autocad aprovado na concessionaria em habitacao/loteamento com ate 12000m2 de area.</v>
          </cell>
          <cell r="D4940" t="str">
            <v>m2</v>
          </cell>
          <cell r="E4940">
            <v>0.81</v>
          </cell>
        </row>
        <row r="4941">
          <cell r="A4941" t="str">
            <v>SE004948</v>
          </cell>
          <cell r="B4941" t="str">
            <v>SE25450450A</v>
          </cell>
          <cell r="C4941" t="str">
            <v>Fornecimento de projeto executivo de instalacao de gas em Autocad aprovado na concessionaria em habitacao/loteamento, considerando a area acima de 12000m2.</v>
          </cell>
          <cell r="D4941" t="str">
            <v>m2</v>
          </cell>
          <cell r="E4941">
            <v>0.39</v>
          </cell>
        </row>
        <row r="4942">
          <cell r="A4942" t="str">
            <v>SE004871</v>
          </cell>
          <cell r="B4942" t="str">
            <v>SE25500050A</v>
          </cell>
          <cell r="C4942" t="str">
            <v>Fornecimento de projeto executivo de instalacao mecanica em Autocad aprovado na concessionaria em predios escolares e administrativos com ate 500m2 de area.</v>
          </cell>
          <cell r="D4942" t="str">
            <v>m2</v>
          </cell>
          <cell r="E4942">
            <v>2.4700000000000002</v>
          </cell>
        </row>
        <row r="4943">
          <cell r="A4943" t="str">
            <v>SE004872</v>
          </cell>
          <cell r="B4943" t="str">
            <v>SE25500100A</v>
          </cell>
          <cell r="C4943" t="str">
            <v>Fornecimento de projeto executivo de instalacao mecanica em Autocad aprovado na concessionaria em predios escolares e administrativos, com 500 a 3000m2 de area, sendo os primeiros 500m2 medidos como o item SE004871.</v>
          </cell>
          <cell r="D4943" t="str">
            <v>m2</v>
          </cell>
          <cell r="E4943">
            <v>2.2000000000000002</v>
          </cell>
        </row>
        <row r="4944">
          <cell r="A4944" t="str">
            <v>SE004873</v>
          </cell>
          <cell r="B4944" t="str">
            <v>SE25500150A</v>
          </cell>
          <cell r="C4944" t="str">
            <v>Fornecimento de projeto executivo de instalacao mecanica em Autocad aprovado na concessionaria em predios escolares e administrativos, considerando a area acima de 3000m2, sendo os primeiros 500m2 medidos como o item SE004871 e de 501 a 3000m2 como o item</v>
          </cell>
          <cell r="D4944" t="str">
            <v>m2</v>
          </cell>
          <cell r="E4944">
            <v>1.36</v>
          </cell>
        </row>
        <row r="4945">
          <cell r="A4945" t="str">
            <v>SE004891</v>
          </cell>
          <cell r="B4945" t="str">
            <v>SE25500200A</v>
          </cell>
          <cell r="C4945" t="str">
            <v>Fornecimento de projeto executivo de instalacao de mecanica em Autocad aprovado pela concessionaria, em predios culturais com ate 3000m2 de area.</v>
          </cell>
          <cell r="D4945" t="str">
            <v>m2</v>
          </cell>
          <cell r="E4945">
            <v>4.13</v>
          </cell>
        </row>
        <row r="4946">
          <cell r="A4946" t="str">
            <v>SE004892</v>
          </cell>
          <cell r="B4946" t="str">
            <v>SE25500250A</v>
          </cell>
          <cell r="C4946" t="str">
            <v>Fornecimento de projeto executivo de instalacao de mecanica em Autocad aprovado pela concessionaria, em predios culturais, considerando a area acima de 3000m2.</v>
          </cell>
          <cell r="D4946" t="str">
            <v>m2</v>
          </cell>
          <cell r="E4946">
            <v>2.2000000000000002</v>
          </cell>
        </row>
        <row r="4947">
          <cell r="A4947" t="str">
            <v>SE004914</v>
          </cell>
          <cell r="B4947" t="str">
            <v>SE25500300A</v>
          </cell>
          <cell r="C4947" t="str">
            <v>Fornecimento de projeto executivo de instalacao mecanica em Autocad aprovado na concessionaria em predios hospitalares.</v>
          </cell>
          <cell r="D4947" t="str">
            <v>m2</v>
          </cell>
          <cell r="E4947">
            <v>9.8699999999999992</v>
          </cell>
        </row>
        <row r="4948">
          <cell r="A4948" t="str">
            <v>SE004928</v>
          </cell>
          <cell r="B4948" t="str">
            <v>SE25500350A</v>
          </cell>
          <cell r="C4948" t="str">
            <v>Fornecimento de projeto executivo de instalacao mecanica em Autocad aprovado na concessionaria em habitacoes/edificios com ate 500m2 de area.</v>
          </cell>
          <cell r="D4948" t="str">
            <v>m2</v>
          </cell>
          <cell r="E4948">
            <v>3.03</v>
          </cell>
        </row>
        <row r="4949">
          <cell r="A4949" t="str">
            <v>SE004930</v>
          </cell>
          <cell r="B4949" t="str">
            <v>SE25500400A</v>
          </cell>
          <cell r="C4949" t="str">
            <v>Fornecimento de projeto executivo de instalacao mecanica em Autocad aprovado na concessionaria em habitacoes/edificios, com 500 a 3000m2 de area sendo os primeiros 500m2 medidos como o item SE004928.</v>
          </cell>
          <cell r="D4949" t="str">
            <v>m2</v>
          </cell>
          <cell r="E4949">
            <v>2.27</v>
          </cell>
        </row>
        <row r="4950">
          <cell r="A4950" t="str">
            <v>SE004931</v>
          </cell>
          <cell r="B4950" t="str">
            <v>SE25500450A</v>
          </cell>
          <cell r="C4950" t="str">
            <v>Fornecimento de projeto executivo de instalacao mecanica em Autocad aprovado na concessionaria em habitacoes/edificios, considerando a area acima de 3000m2, sendo os primeiros 500m2 medidos como o item SE004928 e de 501 a 3000m2 como o item SE004930.</v>
          </cell>
          <cell r="D4950" t="str">
            <v>m2</v>
          </cell>
          <cell r="E4950">
            <v>1.43</v>
          </cell>
        </row>
        <row r="4951">
          <cell r="A4951" t="str">
            <v>SE004874</v>
          </cell>
          <cell r="B4951" t="str">
            <v>SE25550050A</v>
          </cell>
          <cell r="C4951" t="str">
            <v>Fornecimento de projeto executivo de instalacao de telefone em Autocad aprovado na concessionaria em predios escolares e administrativos com ate 500m2 de area.</v>
          </cell>
          <cell r="D4951" t="str">
            <v>m2</v>
          </cell>
          <cell r="E4951">
            <v>1.36</v>
          </cell>
        </row>
        <row r="4952">
          <cell r="A4952" t="str">
            <v>SE004875</v>
          </cell>
          <cell r="B4952" t="str">
            <v>SE25550100A</v>
          </cell>
          <cell r="C4952" t="str">
            <v>Fornecimento de projeto executivo de instalacao de telefone em Autocad aprovado na concessionaria em predios escolares e administrativos com area acima de 500m2.</v>
          </cell>
          <cell r="D4952" t="str">
            <v>m2</v>
          </cell>
          <cell r="E4952">
            <v>0.68</v>
          </cell>
        </row>
        <row r="4953">
          <cell r="A4953" t="str">
            <v>SE004894</v>
          </cell>
          <cell r="B4953" t="str">
            <v>SE25550150A</v>
          </cell>
          <cell r="C4953" t="str">
            <v>Fornecimento de projeto executivo de instalacao de telefone em Autocad aprovado pela concessionaria, em predios culturais, com ate 500m2 de area.</v>
          </cell>
          <cell r="D4953" t="str">
            <v>m2</v>
          </cell>
          <cell r="E4953">
            <v>4.13</v>
          </cell>
        </row>
        <row r="4954">
          <cell r="A4954" t="str">
            <v>SE004899</v>
          </cell>
          <cell r="B4954" t="str">
            <v>SE25550200A</v>
          </cell>
          <cell r="C4954" t="str">
            <v>Fornecimento de projeto executivo de instalacao de telefone em Autocad aprovado na concessionaria em predios culturais, com area acima de 500m2, sendo os primeiros 500m2 medidos como o item SE004894.</v>
          </cell>
          <cell r="D4954" t="str">
            <v>m2</v>
          </cell>
          <cell r="E4954">
            <v>2.2000000000000002</v>
          </cell>
        </row>
        <row r="4955">
          <cell r="A4955" t="str">
            <v>SE004915</v>
          </cell>
          <cell r="B4955" t="str">
            <v>SE25550250A</v>
          </cell>
          <cell r="C4955" t="str">
            <v>Fornecimento de projeto executivo de instalacao de telefone em Autocad aprovado na concessionaria em predios hospitalares.</v>
          </cell>
          <cell r="D4955" t="str">
            <v>m2</v>
          </cell>
          <cell r="E4955">
            <v>4.9400000000000004</v>
          </cell>
        </row>
        <row r="4956">
          <cell r="A4956" t="str">
            <v>SE004932</v>
          </cell>
          <cell r="B4956" t="str">
            <v>SE25550300A</v>
          </cell>
          <cell r="C4956" t="str">
            <v>Fornecimento de projeto executivo de instalacao de telefone em Autocad aprovado na concessionaria em habitacoes/edificios com ate 500m2 de area.</v>
          </cell>
          <cell r="D4956" t="str">
            <v>m2</v>
          </cell>
          <cell r="E4956">
            <v>1.43</v>
          </cell>
        </row>
        <row r="4957">
          <cell r="A4957" t="str">
            <v>SE004933</v>
          </cell>
          <cell r="B4957" t="str">
            <v>SE25550350A</v>
          </cell>
          <cell r="C4957" t="str">
            <v>Fornecimento de projeto executivo de instalacao de telefone em Autocad aprovado na concessionaria em habitacoes/edificios, com 500 a 3000m2 de area sendo os primeiros 500m2 medidos como o item SE004932.</v>
          </cell>
          <cell r="D4957" t="str">
            <v>m2</v>
          </cell>
          <cell r="E4957">
            <v>0.77</v>
          </cell>
        </row>
        <row r="4958">
          <cell r="A4958" t="str">
            <v>SE004945</v>
          </cell>
          <cell r="B4958" t="str">
            <v>SE25550400A</v>
          </cell>
          <cell r="C4958" t="str">
            <v>Fornecimento de projeto executivo de instalacao de telefone em Autocad aprovado na concessionaria em habitacao/loteamento com ate 12000m2 de area.</v>
          </cell>
          <cell r="D4958" t="str">
            <v>m2</v>
          </cell>
          <cell r="E4958">
            <v>0.81</v>
          </cell>
        </row>
        <row r="4959">
          <cell r="A4959" t="str">
            <v>SE004946</v>
          </cell>
          <cell r="B4959" t="str">
            <v>SE25550450A</v>
          </cell>
          <cell r="C4959" t="str">
            <v>Fornecimento de projeto executivo de instalacao de telefone em Autocad aprovado na concessionaria em habitacao/loteamento, considerando a area acima de 12000m2.</v>
          </cell>
          <cell r="D4959" t="str">
            <v>m2</v>
          </cell>
          <cell r="E4959">
            <v>0.39</v>
          </cell>
        </row>
        <row r="4960">
          <cell r="A4960" t="str">
            <v>SE004881</v>
          </cell>
          <cell r="B4960" t="str">
            <v>SE25600050A</v>
          </cell>
          <cell r="C4960" t="str">
            <v>Fornecimento de projeto executivo de instalacao de esgoto sanitario e aguas pluviais em Autocad aprovado pela concessionaria, em predios escolares e administrativos com ate 500m2 de area.</v>
          </cell>
          <cell r="D4960" t="str">
            <v>m2</v>
          </cell>
          <cell r="E4960">
            <v>2.4700000000000002</v>
          </cell>
        </row>
        <row r="4961">
          <cell r="A4961" t="str">
            <v>SE004883</v>
          </cell>
          <cell r="B4961" t="str">
            <v>SE25600100A</v>
          </cell>
          <cell r="C4961" t="str">
            <v>Fornecimento de projeto executivo de instalacao de esgoto sanitario e aguas pluviais em Autocad aprovado pela concessionaria, em predios escolares e administrativos com 500 a 3000m2 de area sendo os primeiros 500m2 medidos como o item SE004881.</v>
          </cell>
          <cell r="D4961" t="str">
            <v>m2</v>
          </cell>
          <cell r="E4961">
            <v>2.2000000000000002</v>
          </cell>
        </row>
        <row r="4962">
          <cell r="A4962" t="str">
            <v>SE004862</v>
          </cell>
          <cell r="B4962" t="str">
            <v>SE25600150A</v>
          </cell>
          <cell r="C4962" t="str">
            <v>Fornecimento de projeto executivo de instalacao de esgoto sanitario e aguas pluviais em Autocad aprovado na concessionaria em predios escolares e administrativos, considerando a aera acima de 3000m2, sendo os primeiros 500m2 medidos como o item SE004881 e</v>
          </cell>
          <cell r="D4962" t="str">
            <v>m2</v>
          </cell>
          <cell r="E4962">
            <v>1.36</v>
          </cell>
        </row>
        <row r="4963">
          <cell r="A4963" t="str">
            <v>SE004884</v>
          </cell>
          <cell r="B4963" t="str">
            <v>SE25600200A</v>
          </cell>
          <cell r="C4963" t="str">
            <v>Fornecimento de projeto executivo de instalacao de esgoto sanitario e aguas pluviais em Autocad aprovado pela concessionaria, em predios culturais.</v>
          </cell>
          <cell r="D4963" t="str">
            <v>m2</v>
          </cell>
          <cell r="E4963">
            <v>2.2000000000000002</v>
          </cell>
        </row>
        <row r="4964">
          <cell r="A4964" t="str">
            <v>SE004908</v>
          </cell>
          <cell r="B4964" t="str">
            <v>SE25600250A</v>
          </cell>
          <cell r="C4964" t="str">
            <v>Fornecimento de projeto executivo de instalacao de esgoto sanitario e aguas pluviais em Autocad aprovado na concessionaria, em predios hospitalares com ate 4000m2 de area.</v>
          </cell>
          <cell r="D4964" t="str">
            <v>m2</v>
          </cell>
          <cell r="E4964">
            <v>7.38</v>
          </cell>
        </row>
        <row r="4965">
          <cell r="A4965" t="str">
            <v>SE004909</v>
          </cell>
          <cell r="B4965" t="str">
            <v>SE25600300A</v>
          </cell>
          <cell r="C4965" t="str">
            <v>Fornecimento de projeto executivo de instalacao de esgoto sanitario e aguas pluviais em Autocad aprovado na concessionaria em predios hospitalares, considerando area acima de 4000m2.</v>
          </cell>
          <cell r="D4965" t="str">
            <v>m2</v>
          </cell>
          <cell r="E4965">
            <v>6.18</v>
          </cell>
        </row>
        <row r="4966">
          <cell r="A4966" t="str">
            <v>SE004939</v>
          </cell>
          <cell r="B4966" t="str">
            <v>SE25600350A</v>
          </cell>
          <cell r="C4966" t="str">
            <v>Fornecimento de projeto executivo de instalacao de esgoto sanitario e aguas pluviais em Autocad aprovado na concessionaria em urbanizacao com ate 15000m2 de area.</v>
          </cell>
          <cell r="D4966" t="str">
            <v>m2</v>
          </cell>
          <cell r="E4966">
            <v>0.41</v>
          </cell>
        </row>
        <row r="4967">
          <cell r="A4967" t="str">
            <v>SE004940</v>
          </cell>
          <cell r="B4967" t="str">
            <v>SE25600400A</v>
          </cell>
          <cell r="C4967" t="str">
            <v>Fornecimento de projeto executivo de instalacao de esgoto sanitario e aguas pluviais em Autocad aprovado na concessionaria em urbanizacao, considerando a area acima de 15000m2.</v>
          </cell>
          <cell r="D4967" t="str">
            <v>m2</v>
          </cell>
          <cell r="E4967">
            <v>0.26</v>
          </cell>
        </row>
        <row r="4968">
          <cell r="A4968" t="str">
            <v>SE004951</v>
          </cell>
          <cell r="B4968" t="str">
            <v>SE25600450A</v>
          </cell>
          <cell r="C4968" t="str">
            <v>Fornecimento de projeto executivo de instalacao de esgoto e aguas pluviais em Autocad aprovado na concessionaria em habitacao/loteamento com ate 12000m2 de area.</v>
          </cell>
          <cell r="D4968" t="str">
            <v>m2</v>
          </cell>
          <cell r="E4968">
            <v>2.2000000000000002</v>
          </cell>
        </row>
        <row r="4969">
          <cell r="A4969" t="str">
            <v>SE004952</v>
          </cell>
          <cell r="B4969" t="str">
            <v>SE25600500A</v>
          </cell>
          <cell r="C4969" t="str">
            <v>Fornecimento de projeto executivo de instalacao de esgoto e aguas pluviais em Autocad aprovado na concessionaria em habitacao/loteamento com 12000 a 36000m2 de area, sendo os primeiros 12000m2 medidos como o item SE004951.</v>
          </cell>
          <cell r="D4969" t="str">
            <v>m2</v>
          </cell>
          <cell r="E4969">
            <v>1.62</v>
          </cell>
        </row>
        <row r="4970">
          <cell r="A4970" t="str">
            <v>SE004953</v>
          </cell>
          <cell r="B4970" t="str">
            <v>SE25600550A</v>
          </cell>
          <cell r="C4970" t="str">
            <v>Fornecimento de projeto executivo de instalacao de esgoto e aguas pluviais em Autocad aprovado na concessionaria em habitacao/loteamento, considerando a area acima de 36000m2, sendo os primeiros 12000m2 medidos como o item SE004951 e de 12001 a 36000m2 co</v>
          </cell>
          <cell r="D4970" t="str">
            <v>m2</v>
          </cell>
          <cell r="E4970">
            <v>0.81</v>
          </cell>
        </row>
        <row r="4971">
          <cell r="A4971" t="str">
            <v>SE004864</v>
          </cell>
          <cell r="B4971" t="str">
            <v>SE25650050A</v>
          </cell>
          <cell r="C4971" t="str">
            <v>Fornecimento de projeto executivo de instalacao de agua em Autocad aprovado na concessionaria em predios escolares e administrativos, com ate 500m2 de area.</v>
          </cell>
          <cell r="D4971" t="str">
            <v>m2</v>
          </cell>
          <cell r="E4971">
            <v>4.13</v>
          </cell>
        </row>
        <row r="4972">
          <cell r="A4972" t="str">
            <v>SE004865</v>
          </cell>
          <cell r="B4972" t="str">
            <v>SE25650100A</v>
          </cell>
          <cell r="C4972" t="str">
            <v>Fornecimento de projeto executivo de instalacao de agua em Autocad aprovado na concessionaria em predios escolares e administrativos, com 500 a 3000m2 de area sendo os primeiros 500m2  medidos como o item SE004864.</v>
          </cell>
          <cell r="D4972" t="str">
            <v>m2</v>
          </cell>
          <cell r="E4972">
            <v>2.4700000000000002</v>
          </cell>
        </row>
        <row r="4973">
          <cell r="A4973" t="str">
            <v>SE004867</v>
          </cell>
          <cell r="B4973" t="str">
            <v>SE25650150A</v>
          </cell>
          <cell r="C4973" t="str">
            <v xml:space="preserve">Fornecimento de projeto executivo de instalacao de agua em Autocad aprovado na concessionaria em predios escolares e administrativos, considerando a area acima de 3000m2, sendo os primeiros 500m2 medidos como o item SE004864.  DE 500 a 3000m2 como o item </v>
          </cell>
          <cell r="D4973" t="str">
            <v>m2</v>
          </cell>
          <cell r="E4973">
            <v>2.2000000000000002</v>
          </cell>
        </row>
        <row r="4974">
          <cell r="A4974" t="str">
            <v>ST010084</v>
          </cell>
          <cell r="B4974" t="str">
            <v>ST10100850/</v>
          </cell>
          <cell r="C4974" t="str">
            <v>Controlador eletronico de trafego local, com microprocessador de 16/32 bits, tarjetas em formato doble europeu, tecnologia HCMOS e CMOS de baixo consumo, multicapa nos circuitos impressos, diferenciacao de grupos entre grupos de trafego e grupos de comand</v>
          </cell>
          <cell r="D4974" t="str">
            <v>un</v>
          </cell>
          <cell r="E4974">
            <v>28947.81</v>
          </cell>
        </row>
        <row r="4975">
          <cell r="A4975" t="str">
            <v>ST010080</v>
          </cell>
          <cell r="B4975" t="str">
            <v>ST10100900/</v>
          </cell>
          <cell r="C4975" t="str">
            <v>Controlador eletronico de trafego local, com microprocessador de 16/32 bits, tarjetas em formato doble europeu, tecnologia HCMOS e CMOS de baixo consumo, multicapa nos circuitos impressos, diferenciacao de grupos entre grupos de trafego e grupos de comand</v>
          </cell>
          <cell r="D4975" t="str">
            <v>un</v>
          </cell>
          <cell r="E4975">
            <v>30189.05</v>
          </cell>
        </row>
        <row r="4976">
          <cell r="A4976" t="str">
            <v>ST010079</v>
          </cell>
          <cell r="B4976" t="str">
            <v>ST10100950/</v>
          </cell>
          <cell r="C4976" t="str">
            <v>Controlador eletronico de trafego local, com microprocessador de 16/32 bits, tarjetas em formato doble europeu, tecnologia HCMOS e CMOS de baixo consumo, multicapa nos circuitos impressos, diferenciacao de grupos entre grupos de trafego e grupos de comand</v>
          </cell>
          <cell r="D4976" t="str">
            <v>un</v>
          </cell>
          <cell r="E4976">
            <v>31434.240000000002</v>
          </cell>
        </row>
        <row r="4977">
          <cell r="A4977" t="str">
            <v>ST010078</v>
          </cell>
          <cell r="B4977" t="str">
            <v>ST10101000/</v>
          </cell>
          <cell r="C4977" t="str">
            <v>Controlador eletronico de trafego local, com microprocessador de 16/32 bits, tarjetas em formato doble europeu, tecnologia HCMOS e CMOS de baixo consumo, multicapa nos circuitos impressos, diferenciacao de grupos entre grupos de trafego e grupos de comand</v>
          </cell>
          <cell r="D4977" t="str">
            <v>un</v>
          </cell>
          <cell r="E4977">
            <v>32655.72</v>
          </cell>
        </row>
        <row r="4978">
          <cell r="A4978" t="str">
            <v>ST010081</v>
          </cell>
          <cell r="B4978" t="str">
            <v>ST10101050/</v>
          </cell>
          <cell r="C4978" t="str">
            <v>Controlador eletronico de trafego local, com microprocessador de 16/32 bits, tarjetas em formato doble europeu, tecnologia HCMOS e CMOS de baixo consumo, multicapa nos circuitos impressos, diferenciacao de grupos entre grupos de trafego e grupos de comand</v>
          </cell>
          <cell r="D4978" t="str">
            <v>un</v>
          </cell>
          <cell r="E4978">
            <v>33877.199999999997</v>
          </cell>
        </row>
        <row r="4979">
          <cell r="A4979" t="str">
            <v>ST010082</v>
          </cell>
          <cell r="B4979" t="str">
            <v>ST10101100/</v>
          </cell>
          <cell r="C4979" t="str">
            <v>Controlador eletronico de trafego local, com microprocessador de 16/32 bits, tarjetas em formato doble europeu, tecnologia HCMOS e CMOS de baixo consumo, multicapa nos circuitos impressos, diferenciacao de grupos entre grupos de trafego e grupos de comand</v>
          </cell>
          <cell r="D4979" t="str">
            <v>un</v>
          </cell>
          <cell r="E4979">
            <v>25596.89</v>
          </cell>
        </row>
        <row r="4980">
          <cell r="A4980" t="str">
            <v>ST010083</v>
          </cell>
          <cell r="B4980" t="str">
            <v>ST10101150/</v>
          </cell>
          <cell r="C4980" t="str">
            <v>Controlador eletronico de trafego local, com microprocessador de 16/32 bits, tarjetas em formato doble europeu, tecnologia HCMOS e CMOS de baixo consumo, multicapa nos circuitos impressos, diferenciacao de grupos entre grupos de trafego e grupos de comand</v>
          </cell>
          <cell r="D4980" t="str">
            <v>un</v>
          </cell>
          <cell r="E4980">
            <v>36339.919999999998</v>
          </cell>
        </row>
        <row r="4981">
          <cell r="A4981" t="str">
            <v>ST009354</v>
          </cell>
          <cell r="B4981" t="str">
            <v>ST10101200/</v>
          </cell>
          <cell r="C4981" t="str">
            <v>Modulo de detetores para controlador de trafego local, compativel com sistema CET-RIO/CTA, modulos II, V, VI, VII, da Dataprom ou similar.  Fornecimento.</v>
          </cell>
          <cell r="D4981" t="str">
            <v>un</v>
          </cell>
          <cell r="E4981">
            <v>1348.83</v>
          </cell>
        </row>
        <row r="4982">
          <cell r="A4982" t="str">
            <v>ST010443</v>
          </cell>
          <cell r="B4982" t="str">
            <v>ST10101250/</v>
          </cell>
          <cell r="C4982" t="str">
            <v>Modulo de detetores para controlador de trafego local, com capacidade para 2 lacos indutivos, BST ou similar.  Fornecimento.</v>
          </cell>
          <cell r="D4982" t="str">
            <v>un</v>
          </cell>
          <cell r="E4982">
            <v>2732.31</v>
          </cell>
        </row>
        <row r="4983">
          <cell r="A4983" t="str">
            <v>ST009640</v>
          </cell>
          <cell r="B4983" t="str">
            <v>ST10101300/</v>
          </cell>
          <cell r="C4983" t="str">
            <v>Modulo de potencia para controlador de trafego local, compativel com sistema CET-RIO/CTA, modulos II, V, VI, VII, da Dataprom ou similar.  Fornecimento.</v>
          </cell>
          <cell r="D4983" t="str">
            <v>un</v>
          </cell>
          <cell r="E4983">
            <v>780</v>
          </cell>
        </row>
        <row r="4984">
          <cell r="A4984" t="str">
            <v>ST010634</v>
          </cell>
          <cell r="B4984" t="str">
            <v>ST10101350/</v>
          </cell>
          <cell r="C4984" t="str">
            <v>Placa de grupo para controlador de trafego local RMX-Y, com capacidade para 2 fases, modelo GTX-201-V7, Sainco Trafico ou similar.  Fornecimento.</v>
          </cell>
          <cell r="D4984" t="str">
            <v>un</v>
          </cell>
          <cell r="E4984">
            <v>5252.4</v>
          </cell>
        </row>
        <row r="4985">
          <cell r="A4985" t="str">
            <v>ST005394</v>
          </cell>
          <cell r="B4985" t="str">
            <v>ST10101400/</v>
          </cell>
          <cell r="C4985" t="str">
            <v>Detetor veicular infravermelho aereo duplo.  Fornecimento.</v>
          </cell>
          <cell r="D4985" t="str">
            <v>un</v>
          </cell>
          <cell r="E4985">
            <v>729.5</v>
          </cell>
        </row>
        <row r="4986">
          <cell r="A4986" t="str">
            <v>ST002378</v>
          </cell>
          <cell r="B4986" t="str">
            <v>ST10150050A</v>
          </cell>
          <cell r="C4986" t="str">
            <v>Bloco semaforico para pedestre, inclusive suportes de fixacao, conforme especificacao da CET-RIO.  Fornecimento.</v>
          </cell>
          <cell r="D4986" t="str">
            <v>un</v>
          </cell>
          <cell r="E4986">
            <v>435.5</v>
          </cell>
        </row>
        <row r="4987">
          <cell r="A4987" t="str">
            <v>ST002379</v>
          </cell>
          <cell r="B4987" t="str">
            <v>ST10150100/</v>
          </cell>
          <cell r="C4987" t="str">
            <v>Bloco semaforico principal, de foco dirigido e alta visibilidade, inclusive suportes de fixacao, conforme especificacao da CET-RIO.  Fornecimento.</v>
          </cell>
          <cell r="D4987" t="str">
            <v>un</v>
          </cell>
          <cell r="E4987" t="e">
            <v>#N/A</v>
          </cell>
        </row>
        <row r="4988">
          <cell r="A4988" t="str">
            <v>ST002376</v>
          </cell>
          <cell r="B4988" t="str">
            <v>ST10150150A</v>
          </cell>
          <cell r="C4988" t="str">
            <v>Bloco semaforico principal, inclusive suportes de fixacao, conforme especificacao da CET-RIO.  Fornecimento.</v>
          </cell>
          <cell r="D4988" t="str">
            <v>un</v>
          </cell>
          <cell r="E4988">
            <v>1152.97</v>
          </cell>
        </row>
        <row r="4989">
          <cell r="A4989" t="str">
            <v>ST002377</v>
          </cell>
          <cell r="B4989" t="str">
            <v>ST10150200A</v>
          </cell>
          <cell r="C4989" t="str">
            <v>Bloco semaforico repetidor, inclusive suportes de fixacao, conforme especificacao da CET-RIO.  Fornecimento.</v>
          </cell>
          <cell r="D4989" t="str">
            <v>un</v>
          </cell>
          <cell r="E4989">
            <v>633</v>
          </cell>
        </row>
        <row r="4990">
          <cell r="A4990" t="str">
            <v>ST005370</v>
          </cell>
          <cell r="B4990" t="str">
            <v>ST10150250/</v>
          </cell>
          <cell r="C4990" t="str">
            <v>Botoeira para travessia de pedestres conforme especificacao da CET-RIO.  Fornecimento.</v>
          </cell>
          <cell r="D4990" t="str">
            <v>un</v>
          </cell>
          <cell r="E4990">
            <v>141</v>
          </cell>
        </row>
        <row r="4991">
          <cell r="A4991" t="str">
            <v>ST010239</v>
          </cell>
          <cell r="B4991" t="str">
            <v>ST10150300/</v>
          </cell>
          <cell r="C4991" t="str">
            <v>Conjunto semaforico para pedestre com semaforo tipo SEMCO, inclusive lampadas e suportes de fixacao duplos para poste reto, pintados na cor do poste.  Fornecimento, exclusive poste.</v>
          </cell>
          <cell r="D4991" t="str">
            <v>un</v>
          </cell>
          <cell r="E4991">
            <v>1656</v>
          </cell>
        </row>
        <row r="4992">
          <cell r="A4992" t="str">
            <v>ST010237</v>
          </cell>
          <cell r="B4992" t="str">
            <v>ST10150350/</v>
          </cell>
          <cell r="C4992" t="str">
            <v>Conjunto semaforico principal com semaforo tipo SEMCO, inclusive lampadas e suportes duplos em tubo de aco para fixacao na posicao horizontal em poste curvo padrao RIOLUZ, pintados na cor do poste.  Fornecimento, exclusive poste padrao RIOLUZ.</v>
          </cell>
          <cell r="D4992" t="str">
            <v>un</v>
          </cell>
          <cell r="E4992">
            <v>4243.5</v>
          </cell>
        </row>
        <row r="4993">
          <cell r="A4993" t="str">
            <v>ST010238</v>
          </cell>
          <cell r="B4993" t="str">
            <v>ST10150400/</v>
          </cell>
          <cell r="C4993" t="str">
            <v>Conjunto semaforico repetidor com semaforo tipo SEMCO, inclusive lampadas e suportes de fixacao duplos para poste reto, pintados na cor do poste.  Fornecimento, exclusive poste.</v>
          </cell>
          <cell r="D4993" t="str">
            <v>un</v>
          </cell>
          <cell r="E4993">
            <v>2508.16</v>
          </cell>
        </row>
        <row r="4994">
          <cell r="A4994" t="str">
            <v>ST005773</v>
          </cell>
          <cell r="B4994" t="str">
            <v>ST10150450/</v>
          </cell>
          <cell r="C4994" t="str">
            <v>Lampada de 60W, 127V, com filamento reforcado, disco refletor, preenchida com gas kripton, 8000h de vida util media.  Fornecimento.</v>
          </cell>
          <cell r="D4994" t="str">
            <v>un</v>
          </cell>
          <cell r="E4994">
            <v>23.16</v>
          </cell>
        </row>
        <row r="4995">
          <cell r="A4995" t="str">
            <v>ST005390</v>
          </cell>
          <cell r="B4995" t="str">
            <v>ST10200150A</v>
          </cell>
          <cell r="C4995" t="str">
            <v>Base de concreto armado para controlador de trafego.</v>
          </cell>
          <cell r="D4995" t="str">
            <v>un</v>
          </cell>
          <cell r="E4995">
            <v>49.26</v>
          </cell>
        </row>
        <row r="4996">
          <cell r="A4996" t="str">
            <v>ST005393</v>
          </cell>
          <cell r="B4996" t="str">
            <v>ST10200200A</v>
          </cell>
          <cell r="C4996" t="str">
            <v>Instalacao, ajustes e testes de detetor veicular para laco indutivo.</v>
          </cell>
          <cell r="D4996" t="str">
            <v>un</v>
          </cell>
          <cell r="E4996">
            <v>110.81</v>
          </cell>
        </row>
        <row r="4997">
          <cell r="A4997" t="str">
            <v>ST005392</v>
          </cell>
          <cell r="B4997" t="str">
            <v>ST10200250A</v>
          </cell>
          <cell r="C4997" t="str">
            <v>Instalacao, programacao e teste de funcionamento de controlador de trafego.</v>
          </cell>
          <cell r="D4997" t="str">
            <v>un</v>
          </cell>
          <cell r="E4997">
            <v>162.22</v>
          </cell>
        </row>
        <row r="4998">
          <cell r="A4998" t="str">
            <v>ST010436</v>
          </cell>
          <cell r="B4998" t="str">
            <v>ST10200300/</v>
          </cell>
          <cell r="C4998" t="str">
            <v>Servicos de instalacao de lacos indutivos permanentes, incluindo corte, limpeza do rasgo, fornecimento e colocacao de fio ate a caixa de passagem na calcada, teste de continuidade eletrica e fornecimento e aplicacao de selante para fixacao do fio e recomp</v>
          </cell>
          <cell r="D4998" t="str">
            <v>un</v>
          </cell>
          <cell r="E4998">
            <v>680</v>
          </cell>
        </row>
        <row r="4999">
          <cell r="A4999" t="str">
            <v>ST006329</v>
          </cell>
          <cell r="B4999" t="str">
            <v>ST10250050/</v>
          </cell>
          <cell r="C4999" t="str">
            <v>Pedestal tubular, com bandeja, para controladores de trafego tipo Tesc, Datapron ou similares, conforme especificacao CET-RIO.</v>
          </cell>
          <cell r="D4999" t="str">
            <v>un</v>
          </cell>
          <cell r="E4999">
            <v>366.5</v>
          </cell>
        </row>
        <row r="5000">
          <cell r="A5000" t="str">
            <v>ST010120</v>
          </cell>
          <cell r="B5000" t="str">
            <v>ST10300050/</v>
          </cell>
          <cell r="C5000" t="str">
            <v>Retirada de controlador de trafego.</v>
          </cell>
          <cell r="D5000" t="str">
            <v>un</v>
          </cell>
          <cell r="E5000">
            <v>153.1</v>
          </cell>
        </row>
        <row r="5001">
          <cell r="A5001" t="str">
            <v>ST005364</v>
          </cell>
          <cell r="B5001" t="str">
            <v>ST15050050/</v>
          </cell>
          <cell r="C5001" t="str">
            <v>Portico, coluna tubular, em aco galvanizado a quente, trelica para sustentacao das placas, chumbadores para fixacao, vao de 13,20m.  Fornecimento.</v>
          </cell>
          <cell r="D5001" t="str">
            <v>un</v>
          </cell>
          <cell r="E5001">
            <v>28065</v>
          </cell>
        </row>
        <row r="5002">
          <cell r="A5002" t="str">
            <v>ST005361</v>
          </cell>
          <cell r="B5002" t="str">
            <v>ST15050100/</v>
          </cell>
          <cell r="C5002" t="str">
            <v>Portico, coluna tubular, em aco galvanizado a quente, trelica para sustentacao das placas, chumbadores para fixacao, vao de 15,20m.  Fornecimento.</v>
          </cell>
          <cell r="D5002" t="str">
            <v>un</v>
          </cell>
          <cell r="E5002">
            <v>32805</v>
          </cell>
        </row>
        <row r="5003">
          <cell r="A5003" t="str">
            <v>ST005365</v>
          </cell>
          <cell r="B5003" t="str">
            <v>ST15050150/</v>
          </cell>
          <cell r="C5003" t="str">
            <v>Portico, coluna tubular, em aco galvanizado a quente, trelica para sustentacao das placas, chumbadores para fixacao, vao de 17,20m.  Fornecimento.</v>
          </cell>
          <cell r="D5003" t="str">
            <v>un</v>
          </cell>
          <cell r="E5003">
            <v>34593.33</v>
          </cell>
        </row>
        <row r="5004">
          <cell r="A5004" t="str">
            <v>ST005366</v>
          </cell>
          <cell r="B5004" t="str">
            <v>ST15050200/</v>
          </cell>
          <cell r="C5004" t="str">
            <v>Portico, coluna tubular, em aco galvanizado a quente, trelica para sustentacao das placas, chumbadores para fixacao, vao de 18,80m.  Fornecimento.</v>
          </cell>
          <cell r="D5004" t="str">
            <v>un</v>
          </cell>
          <cell r="E5004">
            <v>36358</v>
          </cell>
        </row>
        <row r="5005">
          <cell r="A5005" t="str">
            <v>ST005363</v>
          </cell>
          <cell r="B5005" t="str">
            <v>ST15050250/</v>
          </cell>
          <cell r="C5005" t="str">
            <v>Portico, coluna tubular, em aco galvanizado a quente, trelica para sustentacao das placas, chumbadores para fixacao, vao de 22,40m.  Fornecimento.</v>
          </cell>
          <cell r="D5005" t="str">
            <v>un</v>
          </cell>
          <cell r="E5005">
            <v>45747</v>
          </cell>
        </row>
        <row r="5006">
          <cell r="A5006" t="str">
            <v>ST005360</v>
          </cell>
          <cell r="B5006" t="str">
            <v>ST15050300/</v>
          </cell>
          <cell r="C5006" t="str">
            <v>Semi-portico simples, em aco galvanizado a quente, bandeira simples, viga trelicada em balanco e chumbadores para fixacao, coluna tubular, vao de 5,10m.  Fornecimento.</v>
          </cell>
          <cell r="D5006" t="str">
            <v>un</v>
          </cell>
          <cell r="E5006">
            <v>12943.31</v>
          </cell>
        </row>
        <row r="5007">
          <cell r="A5007" t="str">
            <v>ST005362</v>
          </cell>
          <cell r="B5007" t="str">
            <v>ST15050350/</v>
          </cell>
          <cell r="C5007" t="str">
            <v>Semi-portico simples, em aco galvanizado a quente, bandeira simples, viga trelicada em balanco e chumbadores para fixacao, coluna tubular, vao de 8,60m.  Fornecimento.</v>
          </cell>
          <cell r="D5007" t="str">
            <v>un</v>
          </cell>
          <cell r="E5007">
            <v>15963.7</v>
          </cell>
        </row>
        <row r="5008">
          <cell r="A5008" t="str">
            <v>ST005782</v>
          </cell>
          <cell r="B5008" t="str">
            <v>ST15050400/</v>
          </cell>
          <cell r="C5008" t="str">
            <v>Semi-portico duplo, coluna tubular em aco galvanizado a quente, trelicas em balanco para sustentacao das placas e chumbadores para fixacao, vao de 5,10m.  Fornecimento.</v>
          </cell>
          <cell r="D5008" t="str">
            <v>un</v>
          </cell>
          <cell r="E5008">
            <v>19025.59</v>
          </cell>
        </row>
        <row r="5009">
          <cell r="A5009" t="str">
            <v>ST005783</v>
          </cell>
          <cell r="B5009" t="str">
            <v>ST15050450/</v>
          </cell>
          <cell r="C5009" t="str">
            <v>Semi-portico duplo, coluna tubular em aco galvanizado a quente, trelicas em balanco para sustentacao das placas e chumbadores para fixacao, vao de 8,60m.  Fornecimento.</v>
          </cell>
          <cell r="D5009" t="str">
            <v>un</v>
          </cell>
          <cell r="E5009">
            <v>20388.2</v>
          </cell>
        </row>
        <row r="5010">
          <cell r="A5010" t="str">
            <v>ST017978</v>
          </cell>
          <cell r="B5010" t="str">
            <v>ST15100050/</v>
          </cell>
          <cell r="C5010" t="str">
            <v>Coluna de aco galvanizado a fogo e pintado, conica, continua, com 6,00m de altura, para instalacao de ate 4 bracos projetados para sinalizacao, conforme especificacoes CET-RIO. Fornecimento.</v>
          </cell>
          <cell r="D5010" t="str">
            <v>un</v>
          </cell>
          <cell r="E5010">
            <v>840</v>
          </cell>
        </row>
        <row r="5011">
          <cell r="A5011" t="str">
            <v>ST005387</v>
          </cell>
          <cell r="B5011" t="str">
            <v>ST15100100/</v>
          </cell>
          <cell r="C5011" t="str">
            <v>Poste tipo G8, simples, de 2" de diametro,altura de 2200mm, conforme especificacao da CET-RIO.  Fornecimento.</v>
          </cell>
          <cell r="D5011" t="str">
            <v>un</v>
          </cell>
          <cell r="E5011">
            <v>85.05</v>
          </cell>
        </row>
        <row r="5012">
          <cell r="A5012" t="str">
            <v>ST005386</v>
          </cell>
          <cell r="B5012" t="str">
            <v>ST15100150/</v>
          </cell>
          <cell r="C5012" t="str">
            <v>Poste tipo G7, de 2" de diametro, altura de 3500mm, conforme especificacao da CET-RIO.  Fornecimento.</v>
          </cell>
          <cell r="D5012" t="str">
            <v>un</v>
          </cell>
          <cell r="E5012">
            <v>122.85</v>
          </cell>
        </row>
        <row r="5013">
          <cell r="A5013" t="str">
            <v>ST005388</v>
          </cell>
          <cell r="B5013" t="str">
            <v>ST15100200/</v>
          </cell>
          <cell r="C5013" t="str">
            <v>Poste tipo G9, simples, de 2" de diametro, altura de 4500mm, conforme especificacao da CET-RIO.  Fornecimento.</v>
          </cell>
          <cell r="D5013" t="str">
            <v>un</v>
          </cell>
          <cell r="E5013">
            <v>169.05</v>
          </cell>
        </row>
        <row r="5014">
          <cell r="A5014" t="str">
            <v>ST005372</v>
          </cell>
          <cell r="B5014" t="str">
            <v>ST15100250/</v>
          </cell>
          <cell r="C5014" t="str">
            <v>Poste tipo S5, simples, de 4" de diametro.  Conforme especificacao da CET-RIO.  Fornecimento.</v>
          </cell>
          <cell r="D5014" t="str">
            <v>un</v>
          </cell>
          <cell r="E5014">
            <v>515.54999999999995</v>
          </cell>
        </row>
        <row r="5015">
          <cell r="A5015" t="str">
            <v>ST005384</v>
          </cell>
          <cell r="B5015" t="str">
            <v>ST15100300/</v>
          </cell>
          <cell r="C5015" t="str">
            <v>Poste tipo G3 ou S3, coluna de 4 1/2" de diametro, braco projetado de 2800mm, conforme especificacao da CET-RIO.  Fornecimento.</v>
          </cell>
          <cell r="D5015" t="str">
            <v>un</v>
          </cell>
          <cell r="E5015">
            <v>1190.7</v>
          </cell>
        </row>
        <row r="5016">
          <cell r="A5016" t="str">
            <v>ST005383</v>
          </cell>
          <cell r="B5016" t="str">
            <v>ST15100350/</v>
          </cell>
          <cell r="C5016" t="str">
            <v>Poste tipo G2 ou S2, coluna de 4 1/2" de diametro, braco projetado de 3700mm, conforme especificacao da CET-RIO.  Fornecimento.</v>
          </cell>
          <cell r="D5016" t="str">
            <v>un</v>
          </cell>
          <cell r="E5016">
            <v>1284.1500000000001</v>
          </cell>
        </row>
        <row r="5017">
          <cell r="A5017" t="str">
            <v>ST005373</v>
          </cell>
          <cell r="B5017" t="str">
            <v>ST15100400/</v>
          </cell>
          <cell r="C5017" t="str">
            <v>Poste tipo G1 ou S1, coluna de 4 1/2" de diametro, braco projetado de 4700mm, conforme especificacao da CET-RIO.  Fornecimento.</v>
          </cell>
          <cell r="D5017" t="str">
            <v>un</v>
          </cell>
          <cell r="E5017">
            <v>1397.55</v>
          </cell>
        </row>
        <row r="5018">
          <cell r="A5018" t="str">
            <v>ST005371</v>
          </cell>
          <cell r="B5018" t="str">
            <v>ST15100450/</v>
          </cell>
          <cell r="C5018" t="str">
            <v>Poste tipo S4, coluna de 4 1/2", de diametro, braco projetado de 4", e  projecao de 6200mm, conforme especificacao da CET-RIO.  Fornecimento.</v>
          </cell>
          <cell r="D5018" t="str">
            <v>un</v>
          </cell>
          <cell r="E5018">
            <v>1622.25</v>
          </cell>
        </row>
        <row r="5019">
          <cell r="A5019" t="str">
            <v>ST010442</v>
          </cell>
          <cell r="B5019" t="str">
            <v>ST15100500/</v>
          </cell>
          <cell r="C5019" t="str">
            <v>Poste tipo G4, coluna de 5" de diametro, braco projetado de 4 1/2" e projecao de 4700mm, conforme especificacao da CET-RIO.  Fornecimento.</v>
          </cell>
          <cell r="D5019" t="str">
            <v>un</v>
          </cell>
          <cell r="E5019">
            <v>1565.55</v>
          </cell>
        </row>
        <row r="5020">
          <cell r="A5020" t="str">
            <v>ST005385</v>
          </cell>
          <cell r="B5020" t="str">
            <v>ST15100550/</v>
          </cell>
          <cell r="C5020" t="str">
            <v>Poste tipo G5, coluna de 6" de diametro, braco projetado de 4700mm, conforme especificacao da CET-RIO.  Fornecimento.</v>
          </cell>
          <cell r="D5020" t="str">
            <v>un</v>
          </cell>
          <cell r="E5020">
            <v>2186.1</v>
          </cell>
        </row>
        <row r="5021">
          <cell r="A5021" t="str">
            <v>ST017982</v>
          </cell>
          <cell r="B5021" t="str">
            <v>ST15150050/</v>
          </cell>
          <cell r="C5021" t="str">
            <v>Assentamento de poste simples de aco, diametro de 2", inclusive abertura de furo, fundacao e recomposicao do piso.</v>
          </cell>
          <cell r="D5021" t="str">
            <v>un</v>
          </cell>
          <cell r="E5021">
            <v>19.5</v>
          </cell>
        </row>
        <row r="5022">
          <cell r="A5022" t="str">
            <v>ST017981</v>
          </cell>
          <cell r="B5022" t="str">
            <v>ST15150100/</v>
          </cell>
          <cell r="C5022" t="str">
            <v>Assentamento de poste simples de aco, diametro maior que 4", inclusive abertura de furo, fundacao e recomposicao do piso.</v>
          </cell>
          <cell r="D5022" t="str">
            <v>un</v>
          </cell>
          <cell r="E5022">
            <v>83.45</v>
          </cell>
        </row>
        <row r="5023">
          <cell r="A5023" t="str">
            <v>ST017581</v>
          </cell>
          <cell r="B5023" t="str">
            <v>ST15150150/</v>
          </cell>
          <cell r="C5023" t="str">
            <v>Assentamento e montagem de poste de aco com braco projetado, inclusive abertura de furo, fundacao e recomposicao do piso.</v>
          </cell>
          <cell r="D5023" t="str">
            <v>un</v>
          </cell>
          <cell r="E5023">
            <v>104.51</v>
          </cell>
        </row>
        <row r="5024">
          <cell r="A5024" t="str">
            <v>ST005405</v>
          </cell>
          <cell r="B5024" t="str">
            <v>ST15150200/</v>
          </cell>
          <cell r="C5024" t="str">
            <v>Base de concreto para uma coluna de portico.</v>
          </cell>
          <cell r="D5024" t="str">
            <v>un</v>
          </cell>
          <cell r="E5024">
            <v>478.49</v>
          </cell>
        </row>
        <row r="5025">
          <cell r="A5025" t="str">
            <v>ST017725</v>
          </cell>
          <cell r="B5025" t="str">
            <v>ST15150250/</v>
          </cell>
          <cell r="C5025" t="str">
            <v>Retirada de poste com braco projetado.</v>
          </cell>
          <cell r="D5025" t="str">
            <v>un</v>
          </cell>
          <cell r="E5025">
            <v>91.14</v>
          </cell>
        </row>
        <row r="5026">
          <cell r="A5026" t="str">
            <v>ST005401</v>
          </cell>
          <cell r="B5026" t="str">
            <v>ST15150300A</v>
          </cell>
          <cell r="C5026" t="str">
            <v>Retirada de poste simples de aco, diametro de 2".</v>
          </cell>
          <cell r="D5026" t="str">
            <v>un</v>
          </cell>
          <cell r="E5026">
            <v>10.32</v>
          </cell>
        </row>
        <row r="5027">
          <cell r="A5027" t="str">
            <v>ST005402</v>
          </cell>
          <cell r="B5027" t="str">
            <v>ST15150350A</v>
          </cell>
          <cell r="C5027" t="str">
            <v>Retirada de poste simples de aco, diametro maior que 4".</v>
          </cell>
          <cell r="D5027" t="str">
            <v>un</v>
          </cell>
          <cell r="E5027">
            <v>62.8</v>
          </cell>
        </row>
        <row r="5028">
          <cell r="A5028" t="str">
            <v>ST005395</v>
          </cell>
          <cell r="B5028" t="str">
            <v>ST15200050A</v>
          </cell>
          <cell r="C5028" t="str">
            <v>Instalacao e retirada de paineis modulados em porticos ou semi-porticos.</v>
          </cell>
          <cell r="D5028" t="str">
            <v>m2</v>
          </cell>
          <cell r="E5028">
            <v>33.78</v>
          </cell>
        </row>
        <row r="5029">
          <cell r="A5029" t="str">
            <v>ST017980</v>
          </cell>
          <cell r="B5029" t="str">
            <v>ST15200100/</v>
          </cell>
          <cell r="C5029" t="str">
            <v>Instalacao ou retirada de placas em braco projetado.</v>
          </cell>
          <cell r="D5029" t="str">
            <v>un</v>
          </cell>
          <cell r="E5029">
            <v>60.49</v>
          </cell>
        </row>
        <row r="5030">
          <cell r="A5030" t="str">
            <v>ST005397</v>
          </cell>
          <cell r="B5030" t="str">
            <v>ST15200150A</v>
          </cell>
          <cell r="C5030" t="str">
            <v>Instalacao e retirada de placas em postes duplos.</v>
          </cell>
          <cell r="D5030" t="str">
            <v>un</v>
          </cell>
          <cell r="E5030">
            <v>28.7</v>
          </cell>
        </row>
        <row r="5031">
          <cell r="A5031" t="str">
            <v>ST005396</v>
          </cell>
          <cell r="B5031" t="str">
            <v>ST15200200A</v>
          </cell>
          <cell r="C5031" t="str">
            <v>Instalacao e retirada de placas em postes simples, CET-RIO ou postes RIOLUZ.</v>
          </cell>
          <cell r="D5031" t="str">
            <v>un</v>
          </cell>
          <cell r="E5031">
            <v>14.37</v>
          </cell>
        </row>
        <row r="5032">
          <cell r="A5032" t="str">
            <v>ST005781</v>
          </cell>
          <cell r="B5032" t="str">
            <v>ST15250050/</v>
          </cell>
          <cell r="C5032" t="str">
            <v>Placa de sinalizacao de aluminio com fundo, em pelicula refletiva com esferas inclusas, simbolos e tarjas, em pelicula refletiva com esferas encapsuladas, inclusive elementos de fixacao, conforme especificacao CET-RIO.  Fornecimento.</v>
          </cell>
          <cell r="D5032" t="str">
            <v>m2</v>
          </cell>
          <cell r="E5032">
            <v>837.04</v>
          </cell>
        </row>
        <row r="5033">
          <cell r="A5033" t="str">
            <v>ST005777</v>
          </cell>
          <cell r="B5033" t="str">
            <v>ST15250100/</v>
          </cell>
          <cell r="C5033" t="str">
            <v>Placa de sinalizacao de aluminio com fundo pintado, simbolos e tarjas, em pelicula refletiva com esferas inclusas, inclusive elementos de fixacao, conforme especificacao da CET-RIO.  Fornecimento.</v>
          </cell>
          <cell r="D5033" t="str">
            <v>m2</v>
          </cell>
          <cell r="E5033">
            <v>358.87</v>
          </cell>
        </row>
        <row r="5034">
          <cell r="A5034" t="str">
            <v>ST005784</v>
          </cell>
          <cell r="B5034" t="str">
            <v>ST15250150/</v>
          </cell>
          <cell r="C5034" t="str">
            <v>Placa de sinalizacao de aluminio com fundo, simbolos e tarjas, em pelicula refletiva com esferas encapsuladas, inclusive elementos de fixacao, conforme especificacao CET-RIO.  Fornecimento.</v>
          </cell>
          <cell r="D5034" t="str">
            <v>m2</v>
          </cell>
          <cell r="E5034">
            <v>1089.6300000000001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ASAXSINAPI_COMPLETO"/>
      <sheetName val="COPASAXSINAPI_ENXUTO"/>
      <sheetName val="SINAPI"/>
      <sheetName val="SERVICOS ESPECIFICOS"/>
      <sheetName val="FINAL AMARELO"/>
      <sheetName val="FINAL"/>
      <sheetName val="ABC"/>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
      <sheetName val="Orçamento Real"/>
      <sheetName val="Memória"/>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Resumo do Consolidado"/>
      <sheetName val="Quadro Resumo"/>
      <sheetName val="A - Proj"/>
      <sheetName val="C-Pav"/>
      <sheetName val="D-CX de detenção"/>
      <sheetName val="D-Micro e Macro  Drenagem"/>
      <sheetName val="SCO0504"/>
    </sheetNames>
    <sheetDataSet>
      <sheetData sheetId="0" refreshError="1"/>
      <sheetData sheetId="1" refreshError="1">
        <row r="5">
          <cell r="P5" t="str">
            <v>PREÇOS: MARÇO DE 2004.</v>
          </cell>
        </row>
        <row r="7">
          <cell r="O7" t="str">
            <v>CÓDIGOS</v>
          </cell>
          <cell r="P7" t="str">
            <v>Item</v>
          </cell>
        </row>
        <row r="12">
          <cell r="O12" t="str">
            <v>SE20102450/</v>
          </cell>
          <cell r="P12">
            <v>1</v>
          </cell>
        </row>
        <row r="13">
          <cell r="O13" t="str">
            <v>SE20150050/</v>
          </cell>
          <cell r="P13">
            <v>2</v>
          </cell>
        </row>
        <row r="14">
          <cell r="O14" t="str">
            <v>SE25050050/</v>
          </cell>
          <cell r="P14">
            <v>3</v>
          </cell>
        </row>
        <row r="15">
          <cell r="O15" t="str">
            <v>SE25100100/</v>
          </cell>
          <cell r="P15">
            <v>4</v>
          </cell>
        </row>
        <row r="16">
          <cell r="O16" t="str">
            <v>SE30050100/</v>
          </cell>
          <cell r="P16">
            <v>5</v>
          </cell>
        </row>
        <row r="21">
          <cell r="O21" t="str">
            <v>MT05050050/</v>
          </cell>
          <cell r="P21">
            <v>6</v>
          </cell>
        </row>
        <row r="22">
          <cell r="O22" t="str">
            <v>MT10050050/</v>
          </cell>
          <cell r="P22">
            <v>7</v>
          </cell>
        </row>
        <row r="23">
          <cell r="O23" t="str">
            <v>MT10100050/</v>
          </cell>
          <cell r="P23">
            <v>8</v>
          </cell>
        </row>
        <row r="24">
          <cell r="O24" t="str">
            <v>MT10150050/</v>
          </cell>
          <cell r="P24">
            <v>9</v>
          </cell>
        </row>
        <row r="25">
          <cell r="O25" t="str">
            <v>MT10250250/</v>
          </cell>
          <cell r="P25">
            <v>10</v>
          </cell>
        </row>
        <row r="26">
          <cell r="O26" t="str">
            <v>MT15050300/</v>
          </cell>
          <cell r="P26">
            <v>11</v>
          </cell>
        </row>
        <row r="27">
          <cell r="O27" t="str">
            <v>MT15150050/</v>
          </cell>
          <cell r="P27">
            <v>12</v>
          </cell>
        </row>
        <row r="32">
          <cell r="O32" t="str">
            <v>TC05050350/</v>
          </cell>
          <cell r="P32">
            <v>13</v>
          </cell>
        </row>
        <row r="33">
          <cell r="O33" t="str">
            <v>TC05100050/</v>
          </cell>
          <cell r="P33">
            <v>14</v>
          </cell>
        </row>
        <row r="34">
          <cell r="O34" t="str">
            <v>TC10050350/</v>
          </cell>
          <cell r="P34">
            <v>15</v>
          </cell>
        </row>
        <row r="39">
          <cell r="O39" t="str">
            <v>SC05050500/</v>
          </cell>
          <cell r="P39">
            <v>16</v>
          </cell>
        </row>
        <row r="40">
          <cell r="O40" t="str">
            <v>SC05100450/</v>
          </cell>
          <cell r="P40">
            <v>17</v>
          </cell>
        </row>
        <row r="41">
          <cell r="O41" t="str">
            <v>SC05100600/</v>
          </cell>
          <cell r="P41">
            <v>18</v>
          </cell>
        </row>
        <row r="42">
          <cell r="O42" t="str">
            <v>SC15050400/</v>
          </cell>
          <cell r="P42">
            <v>19</v>
          </cell>
        </row>
        <row r="47">
          <cell r="O47" t="str">
            <v>DR05050200/</v>
          </cell>
          <cell r="P47">
            <v>20</v>
          </cell>
        </row>
        <row r="48">
          <cell r="O48" t="str">
            <v>DR05200050/</v>
          </cell>
          <cell r="P48">
            <v>21</v>
          </cell>
        </row>
        <row r="49">
          <cell r="O49" t="str">
            <v>DR05200150/</v>
          </cell>
          <cell r="P49">
            <v>22</v>
          </cell>
        </row>
        <row r="50">
          <cell r="O50" t="str">
            <v>DR05200350/</v>
          </cell>
          <cell r="P50">
            <v>23</v>
          </cell>
        </row>
        <row r="51">
          <cell r="O51" t="str">
            <v>DR05200450/</v>
          </cell>
          <cell r="P51">
            <v>24</v>
          </cell>
        </row>
        <row r="52">
          <cell r="O52" t="str">
            <v>DR05410100/</v>
          </cell>
          <cell r="P52">
            <v>25</v>
          </cell>
        </row>
        <row r="53">
          <cell r="O53" t="str">
            <v>DR05550078E</v>
          </cell>
          <cell r="P53">
            <v>26</v>
          </cell>
        </row>
        <row r="54">
          <cell r="O54" t="str">
            <v>DR20100050/</v>
          </cell>
          <cell r="P54">
            <v>27</v>
          </cell>
        </row>
        <row r="55">
          <cell r="O55" t="str">
            <v>DR20100059/</v>
          </cell>
          <cell r="P55">
            <v>28</v>
          </cell>
        </row>
        <row r="56">
          <cell r="O56" t="str">
            <v>DR20100065/</v>
          </cell>
          <cell r="P56">
            <v>29</v>
          </cell>
        </row>
        <row r="57">
          <cell r="O57" t="str">
            <v>DR20100071/</v>
          </cell>
          <cell r="P57">
            <v>30</v>
          </cell>
        </row>
        <row r="58">
          <cell r="O58" t="str">
            <v>DR30150100/</v>
          </cell>
          <cell r="P58">
            <v>31</v>
          </cell>
        </row>
        <row r="59">
          <cell r="O59" t="str">
            <v>DR35050300/</v>
          </cell>
          <cell r="P59">
            <v>32</v>
          </cell>
        </row>
        <row r="60">
          <cell r="O60" t="str">
            <v>DR55050450/</v>
          </cell>
          <cell r="P60">
            <v>33</v>
          </cell>
        </row>
        <row r="61">
          <cell r="O61" t="str">
            <v>DR55050503/</v>
          </cell>
          <cell r="P61">
            <v>34</v>
          </cell>
        </row>
        <row r="62">
          <cell r="O62" t="str">
            <v>DR65050200/</v>
          </cell>
          <cell r="P62">
            <v>35</v>
          </cell>
        </row>
        <row r="67">
          <cell r="O67" t="str">
            <v>BP05050050/</v>
          </cell>
          <cell r="P67">
            <v>36</v>
          </cell>
        </row>
        <row r="68">
          <cell r="O68" t="str">
            <v>BP05050103/</v>
          </cell>
          <cell r="P68">
            <v>37</v>
          </cell>
        </row>
        <row r="69">
          <cell r="O69" t="str">
            <v>BP05050450/</v>
          </cell>
          <cell r="P69">
            <v>38</v>
          </cell>
        </row>
        <row r="70">
          <cell r="O70" t="str">
            <v>BP10050050/</v>
          </cell>
          <cell r="P70">
            <v>39</v>
          </cell>
        </row>
        <row r="71">
          <cell r="O71" t="str">
            <v>BP10050200/</v>
          </cell>
          <cell r="P71">
            <v>40</v>
          </cell>
        </row>
        <row r="72">
          <cell r="O72" t="str">
            <v>BP10050700/</v>
          </cell>
          <cell r="P72">
            <v>41</v>
          </cell>
        </row>
        <row r="73">
          <cell r="O73" t="str">
            <v>BP20150050/</v>
          </cell>
          <cell r="P73">
            <v>42</v>
          </cell>
        </row>
        <row r="78">
          <cell r="O78" t="str">
            <v>PJ20100306/</v>
          </cell>
          <cell r="P78">
            <v>43</v>
          </cell>
        </row>
        <row r="83">
          <cell r="O83" t="str">
            <v>ET05300100/</v>
          </cell>
          <cell r="P83">
            <v>44</v>
          </cell>
        </row>
        <row r="84">
          <cell r="O84" t="str">
            <v>ET10050100/</v>
          </cell>
          <cell r="P84">
            <v>45</v>
          </cell>
        </row>
        <row r="85">
          <cell r="O85" t="str">
            <v>ET10050103/</v>
          </cell>
          <cell r="P85">
            <v>46</v>
          </cell>
        </row>
        <row r="86">
          <cell r="O86" t="str">
            <v>ET10050106/</v>
          </cell>
          <cell r="P86">
            <v>47</v>
          </cell>
        </row>
        <row r="87">
          <cell r="O87" t="str">
            <v>ET10100056/</v>
          </cell>
          <cell r="P87">
            <v>48</v>
          </cell>
        </row>
        <row r="88">
          <cell r="O88" t="str">
            <v>ET10100062/</v>
          </cell>
          <cell r="P88">
            <v>49</v>
          </cell>
        </row>
        <row r="89">
          <cell r="O89" t="str">
            <v>ET15200050/</v>
          </cell>
          <cell r="P89">
            <v>50</v>
          </cell>
        </row>
        <row r="90">
          <cell r="O90" t="str">
            <v>ET20200050/</v>
          </cell>
          <cell r="P90">
            <v>51</v>
          </cell>
        </row>
        <row r="91">
          <cell r="O91" t="str">
            <v>ET45100059/</v>
          </cell>
          <cell r="P91">
            <v>52</v>
          </cell>
        </row>
        <row r="92">
          <cell r="O92" t="str">
            <v>ET45100071/</v>
          </cell>
          <cell r="P92">
            <v>53</v>
          </cell>
        </row>
        <row r="93">
          <cell r="O93" t="str">
            <v>ET55100100/</v>
          </cell>
          <cell r="P93">
            <v>54</v>
          </cell>
        </row>
        <row r="94">
          <cell r="O94" t="str">
            <v>ET55100150/</v>
          </cell>
          <cell r="P94">
            <v>55</v>
          </cell>
        </row>
        <row r="99">
          <cell r="O99" t="str">
            <v>RV15250150/</v>
          </cell>
          <cell r="P99">
            <v>56</v>
          </cell>
        </row>
        <row r="104">
          <cell r="O104" t="str">
            <v>ES05300153/</v>
          </cell>
          <cell r="P104">
            <v>57</v>
          </cell>
        </row>
        <row r="109">
          <cell r="O109" t="str">
            <v>EQ05050050/</v>
          </cell>
          <cell r="P109">
            <v>58</v>
          </cell>
        </row>
        <row r="110">
          <cell r="O110" t="str">
            <v>EQ05050056/</v>
          </cell>
          <cell r="P110">
            <v>59</v>
          </cell>
        </row>
        <row r="111">
          <cell r="O111" t="str">
            <v>EQ05050400/</v>
          </cell>
          <cell r="P111">
            <v>60</v>
          </cell>
        </row>
        <row r="112">
          <cell r="O112" t="str">
            <v>EQ05050406/</v>
          </cell>
          <cell r="P112">
            <v>61</v>
          </cell>
        </row>
        <row r="113">
          <cell r="O113" t="str">
            <v>EQ05100050/</v>
          </cell>
          <cell r="P113">
            <v>62</v>
          </cell>
        </row>
        <row r="114">
          <cell r="O114" t="str">
            <v>EQ15050500/</v>
          </cell>
          <cell r="P114">
            <v>63</v>
          </cell>
        </row>
        <row r="115">
          <cell r="O115" t="str">
            <v>EQ15050506/</v>
          </cell>
          <cell r="P115">
            <v>64</v>
          </cell>
        </row>
        <row r="116">
          <cell r="O116" t="str">
            <v>EQ35100200/</v>
          </cell>
          <cell r="P116">
            <v>65</v>
          </cell>
        </row>
        <row r="117">
          <cell r="O117" t="str">
            <v>EQ35100203/</v>
          </cell>
          <cell r="P117">
            <v>66</v>
          </cell>
        </row>
        <row r="122">
          <cell r="O122" t="str">
            <v>CE05100188/</v>
          </cell>
          <cell r="P122">
            <v>67</v>
          </cell>
        </row>
        <row r="127">
          <cell r="O127" t="str">
            <v>AD05050550/</v>
          </cell>
          <cell r="P127">
            <v>68</v>
          </cell>
        </row>
        <row r="128">
          <cell r="O128" t="str">
            <v>AD15150050/</v>
          </cell>
          <cell r="P128">
            <v>69</v>
          </cell>
        </row>
        <row r="129">
          <cell r="O129" t="str">
            <v>AD15150150/</v>
          </cell>
          <cell r="P129">
            <v>70</v>
          </cell>
        </row>
        <row r="130">
          <cell r="O130" t="str">
            <v>AD15150500/</v>
          </cell>
          <cell r="P130">
            <v>71</v>
          </cell>
        </row>
        <row r="131">
          <cell r="O131" t="str">
            <v>AD20250050/</v>
          </cell>
          <cell r="P131">
            <v>72</v>
          </cell>
        </row>
        <row r="132">
          <cell r="O132" t="str">
            <v>AD20250200/</v>
          </cell>
          <cell r="P132">
            <v>73</v>
          </cell>
        </row>
        <row r="133">
          <cell r="O133" t="str">
            <v>AD20250400/</v>
          </cell>
          <cell r="P133">
            <v>74</v>
          </cell>
        </row>
        <row r="134">
          <cell r="O134" t="str">
            <v>AD25050450/</v>
          </cell>
          <cell r="P134">
            <v>75</v>
          </cell>
        </row>
        <row r="135">
          <cell r="O135" t="str">
            <v>AD30050050/</v>
          </cell>
          <cell r="P135">
            <v>76</v>
          </cell>
        </row>
        <row r="136">
          <cell r="O136" t="str">
            <v>AD35150050/</v>
          </cell>
          <cell r="P136">
            <v>77</v>
          </cell>
        </row>
        <row r="137">
          <cell r="O137" t="str">
            <v>AD35350750/</v>
          </cell>
          <cell r="P137">
            <v>78</v>
          </cell>
        </row>
        <row r="138">
          <cell r="O138" t="str">
            <v>AD40050050/</v>
          </cell>
          <cell r="P138">
            <v>79</v>
          </cell>
        </row>
        <row r="139">
          <cell r="O139" t="str">
            <v>AD40050056/</v>
          </cell>
          <cell r="P139">
            <v>80</v>
          </cell>
        </row>
        <row r="140">
          <cell r="O140" t="str">
            <v>AD40050068/</v>
          </cell>
          <cell r="P140">
            <v>81</v>
          </cell>
        </row>
        <row r="141">
          <cell r="O141" t="str">
            <v>AD40050074/</v>
          </cell>
          <cell r="P141">
            <v>82</v>
          </cell>
        </row>
        <row r="142">
          <cell r="O142" t="str">
            <v>AD40050086/</v>
          </cell>
          <cell r="P142">
            <v>83</v>
          </cell>
        </row>
        <row r="143">
          <cell r="O143" t="str">
            <v>AD40050092/</v>
          </cell>
          <cell r="P143">
            <v>84</v>
          </cell>
        </row>
        <row r="144">
          <cell r="O144" t="str">
            <v>AD40050098/</v>
          </cell>
          <cell r="P144">
            <v>85</v>
          </cell>
        </row>
        <row r="145">
          <cell r="O145" t="str">
            <v>AD40050116/</v>
          </cell>
          <cell r="P145">
            <v>86</v>
          </cell>
        </row>
        <row r="146">
          <cell r="O146" t="str">
            <v>AD40050122/</v>
          </cell>
          <cell r="P146">
            <v>87</v>
          </cell>
        </row>
        <row r="147">
          <cell r="O147" t="str">
            <v>AD40050134/</v>
          </cell>
          <cell r="P147">
            <v>88</v>
          </cell>
        </row>
        <row r="148">
          <cell r="O148" t="str">
            <v>AD40050152/</v>
          </cell>
          <cell r="P148">
            <v>89</v>
          </cell>
        </row>
        <row r="149">
          <cell r="O149" t="str">
            <v>AD40050200/</v>
          </cell>
          <cell r="P149">
            <v>90</v>
          </cell>
        </row>
        <row r="150">
          <cell r="O150" t="str">
            <v>AD40050212/</v>
          </cell>
          <cell r="P150">
            <v>91</v>
          </cell>
        </row>
        <row r="151">
          <cell r="O151" t="str">
            <v>AD40050218/</v>
          </cell>
          <cell r="P151">
            <v>92</v>
          </cell>
        </row>
        <row r="156">
          <cell r="O156" t="str">
            <v>SER001</v>
          </cell>
          <cell r="P156">
            <v>93</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dio_02_andares"/>
      <sheetName val="Cronograma"/>
      <sheetName val="Subtotais das categorias"/>
      <sheetName val="Grafico"/>
    </sheetNames>
    <sheetDataSet>
      <sheetData sheetId="0"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01.001.150-0</v>
          </cell>
          <cell r="B12" t="str">
            <v>CONTROLE TECNOL. DE OBRAS EM CONCR. ARMADO, CONSID. COLETA,</v>
          </cell>
          <cell r="C12" t="str">
            <v>M3</v>
          </cell>
          <cell r="D12">
            <v>245.22800000000001</v>
          </cell>
          <cell r="E12">
            <v>3.86</v>
          </cell>
          <cell r="F12">
            <v>946.58</v>
          </cell>
        </row>
        <row r="13">
          <cell r="B13" t="str">
            <v>MOLDAGEM E CAPEAMENTO,TRANSP.ATE 50KM,MEDIDO P/ M3 DE CONCR.</v>
          </cell>
        </row>
        <row r="15">
          <cell r="A15" t="str">
            <v>01.001.161-0</v>
          </cell>
          <cell r="B15" t="str">
            <v>PONTO DE FULGOR CLEVELAND</v>
          </cell>
          <cell r="C15" t="str">
            <v>UN</v>
          </cell>
          <cell r="D15">
            <v>2</v>
          </cell>
          <cell r="E15">
            <v>24.29</v>
          </cell>
          <cell r="F15">
            <v>48.58</v>
          </cell>
        </row>
        <row r="18">
          <cell r="A18" t="str">
            <v>01.001.163-0</v>
          </cell>
          <cell r="B18" t="str">
            <v>VISCOSIDADE SSF, A CADA TEMPERATURA P/EMULSAO</v>
          </cell>
          <cell r="C18" t="str">
            <v>UN</v>
          </cell>
          <cell r="D18">
            <v>5</v>
          </cell>
          <cell r="E18">
            <v>35.619999999999997</v>
          </cell>
          <cell r="F18">
            <v>178.1</v>
          </cell>
        </row>
        <row r="21">
          <cell r="A21" t="str">
            <v>01.001.247-0</v>
          </cell>
          <cell r="B21" t="str">
            <v>CONTROLE TECNOL. DE OBRAS CONSID. APENAS CONTR. DAS ARMADURA</v>
          </cell>
          <cell r="C21" t="str">
            <v>T</v>
          </cell>
          <cell r="D21">
            <v>19.61824</v>
          </cell>
          <cell r="E21">
            <v>26.94</v>
          </cell>
          <cell r="F21">
            <v>528.51</v>
          </cell>
        </row>
        <row r="22">
          <cell r="B22" t="str">
            <v>S, TRANSP. ATE 50KM, ENSAIO DE DOBRAMENTO, P/TON. DE ACO</v>
          </cell>
        </row>
        <row r="24">
          <cell r="A24" t="str">
            <v>01.005.003-0</v>
          </cell>
          <cell r="B24" t="str">
            <v>PREPARO MANUAL DE TER., COMPREEND. ACERTO, RASPAGEM EVENTUAL</v>
          </cell>
          <cell r="C24" t="str">
            <v>M2</v>
          </cell>
          <cell r="D24">
            <v>5369.57</v>
          </cell>
          <cell r="E24">
            <v>1.96</v>
          </cell>
          <cell r="F24">
            <v>10524.35</v>
          </cell>
        </row>
        <row r="25">
          <cell r="B25" t="str">
            <v xml:space="preserve"> ATE 30CM DE PROF., INCL. COMPACT. MEC.</v>
          </cell>
        </row>
        <row r="27">
          <cell r="A27" t="str">
            <v>01.005.006-0</v>
          </cell>
          <cell r="B27" t="str">
            <v>ROCADO EM VEGETACAO RALA, C/EMPILHAMENTO LATERAL E QUEIMA DO</v>
          </cell>
          <cell r="C27" t="str">
            <v>M2</v>
          </cell>
          <cell r="D27">
            <v>1610.87</v>
          </cell>
          <cell r="E27">
            <v>0.05</v>
          </cell>
          <cell r="F27">
            <v>80.540000000000006</v>
          </cell>
        </row>
        <row r="28">
          <cell r="B28" t="str">
            <v>S RESIDUOS</v>
          </cell>
        </row>
        <row r="30">
          <cell r="A30" t="str">
            <v>01.018.002-0</v>
          </cell>
          <cell r="B30" t="str">
            <v>LOCACAO DE OBRA C/APARELHO TOPOGR. SOBRE CERCA DE MARCACAO</v>
          </cell>
          <cell r="C30" t="str">
            <v>M</v>
          </cell>
          <cell r="D30">
            <v>330.09</v>
          </cell>
          <cell r="E30">
            <v>4.25</v>
          </cell>
          <cell r="F30">
            <v>1402.88</v>
          </cell>
        </row>
        <row r="33">
          <cell r="A33" t="str">
            <v>01.090.000-0</v>
          </cell>
          <cell r="B33" t="str">
            <v>ADMINSTRACAO LOCAL DA OBRA</v>
          </cell>
          <cell r="C33" t="str">
            <v>%</v>
          </cell>
          <cell r="D33">
            <v>100</v>
          </cell>
          <cell r="E33">
            <v>461.26</v>
          </cell>
          <cell r="F33">
            <v>46126</v>
          </cell>
        </row>
        <row r="36">
          <cell r="A36" t="str">
            <v>02.004.002-1</v>
          </cell>
          <cell r="B36" t="str">
            <v>BARRACAO DE OBRA EM CHAPA COMPENSADA PLASTIF., EXCL.LIGACAO</v>
          </cell>
          <cell r="C36" t="str">
            <v>M2</v>
          </cell>
          <cell r="D36">
            <v>60</v>
          </cell>
          <cell r="E36">
            <v>89.74</v>
          </cell>
          <cell r="F36">
            <v>5384.4</v>
          </cell>
        </row>
        <row r="37">
          <cell r="B37" t="str">
            <v>PROVISORIA,INCL.INSTAL.,REAPROVEITADO 5 VEZES (PROJETO 2005)</v>
          </cell>
        </row>
        <row r="39">
          <cell r="A39" t="str">
            <v>02.010.001-0</v>
          </cell>
          <cell r="B39" t="str">
            <v>GALPAO ABERTO P/OFICINA E DEPOSITO DE CANTEIRO DE OBRAS, EM</v>
          </cell>
          <cell r="C39" t="str">
            <v>M2</v>
          </cell>
          <cell r="D39">
            <v>120</v>
          </cell>
          <cell r="E39">
            <v>55.43</v>
          </cell>
          <cell r="F39">
            <v>6651.6</v>
          </cell>
        </row>
        <row r="40">
          <cell r="B40" t="str">
            <v>MAD. DE LEI</v>
          </cell>
        </row>
        <row r="42">
          <cell r="A42" t="str">
            <v>02.015.001-0</v>
          </cell>
          <cell r="B42" t="str">
            <v>INSTALACAO E LIGACAO PROVISORIAS DE AGUA E ESGOTO</v>
          </cell>
          <cell r="C42" t="str">
            <v>UN</v>
          </cell>
          <cell r="D42">
            <v>1</v>
          </cell>
          <cell r="E42">
            <v>691.77</v>
          </cell>
          <cell r="F42">
            <v>691.77</v>
          </cell>
        </row>
        <row r="45">
          <cell r="A45" t="str">
            <v>02.016.003-0</v>
          </cell>
          <cell r="B45" t="str">
            <v>ENTRADA DE SERV. AEREA, EM ALTA TENSAO, P/ 30KVA</v>
          </cell>
          <cell r="C45" t="str">
            <v>UN</v>
          </cell>
          <cell r="D45">
            <v>2</v>
          </cell>
          <cell r="E45">
            <v>2614.04</v>
          </cell>
          <cell r="F45">
            <v>5228.08</v>
          </cell>
        </row>
        <row r="48">
          <cell r="A48" t="str">
            <v>02.020.001-0</v>
          </cell>
          <cell r="B48" t="str">
            <v>PLACA DE IDENTIFICACAO DE OBRA PUBL., INCL. PINT. E SUPORTE</v>
          </cell>
          <cell r="C48" t="str">
            <v>M2</v>
          </cell>
          <cell r="D48">
            <v>18</v>
          </cell>
          <cell r="E48">
            <v>78.94</v>
          </cell>
          <cell r="F48">
            <v>1420.92</v>
          </cell>
        </row>
        <row r="49">
          <cell r="B49" t="str">
            <v>DE MAD.</v>
          </cell>
        </row>
        <row r="51">
          <cell r="A51" t="str">
            <v>03.001.001-1</v>
          </cell>
          <cell r="B51" t="str">
            <v>ESCAVACAO MANUAL DE VALA/CAVA EM MAT. DE 1ªCAT., AREIA, ARGI</v>
          </cell>
          <cell r="C51" t="str">
            <v>M3</v>
          </cell>
          <cell r="D51">
            <v>148.31</v>
          </cell>
          <cell r="E51">
            <v>10.8</v>
          </cell>
          <cell r="F51">
            <v>1601.74</v>
          </cell>
        </row>
        <row r="52">
          <cell r="B52" t="str">
            <v>LA OU PICARRA, ATE 1,50M DE PROF.</v>
          </cell>
        </row>
        <row r="54">
          <cell r="A54" t="str">
            <v>03.011.015-1</v>
          </cell>
          <cell r="B54" t="str">
            <v>REATERRO DE VALA/CAVA UTILIZ. VIBRO COMPACTADOR PORTATIL</v>
          </cell>
          <cell r="C54" t="str">
            <v>M3</v>
          </cell>
          <cell r="D54">
            <v>49</v>
          </cell>
          <cell r="E54">
            <v>4.32</v>
          </cell>
          <cell r="F54">
            <v>211.68</v>
          </cell>
        </row>
        <row r="57">
          <cell r="A57" t="str">
            <v>03.015.010-0</v>
          </cell>
          <cell r="B57" t="str">
            <v>REATERRO DE VALA/CAVA C/PO-DE-PEDRA</v>
          </cell>
          <cell r="C57" t="str">
            <v>M3</v>
          </cell>
          <cell r="D57">
            <v>256</v>
          </cell>
          <cell r="E57">
            <v>26.27</v>
          </cell>
          <cell r="F57">
            <v>6725.12</v>
          </cell>
        </row>
        <row r="60">
          <cell r="A60" t="str">
            <v>03.016.015-1</v>
          </cell>
          <cell r="B60" t="str">
            <v>ESCAVACAO MEC. DE VALA NAO ESCORADA, EM MAT. DE 1ªCAT. ATE 1</v>
          </cell>
          <cell r="C60" t="str">
            <v>M3</v>
          </cell>
          <cell r="D60">
            <v>311</v>
          </cell>
          <cell r="E60">
            <v>2.02</v>
          </cell>
          <cell r="F60">
            <v>628.22</v>
          </cell>
        </row>
        <row r="61">
          <cell r="B61" t="str">
            <v>,50M DE PROF., C/RETRO-ESCAVADEIRA</v>
          </cell>
        </row>
        <row r="63">
          <cell r="A63" t="str">
            <v>04.005.125-0</v>
          </cell>
          <cell r="B63" t="str">
            <v>TRANSPORTE DE QUALQUER NATUR. C/VELOC. MEDIA DE 20KM/H EM CA</v>
          </cell>
          <cell r="C63" t="str">
            <v>T X KM</v>
          </cell>
          <cell r="D63">
            <v>101886.6</v>
          </cell>
          <cell r="E63">
            <v>0.45</v>
          </cell>
          <cell r="F63">
            <v>45848.97</v>
          </cell>
        </row>
        <row r="64">
          <cell r="B64" t="str">
            <v>MINHAO BASCUL. CAPAC. UTIL DE 8T</v>
          </cell>
        </row>
        <row r="66">
          <cell r="A66" t="str">
            <v>04.006.008-1</v>
          </cell>
          <cell r="B66" t="str">
            <v>CARGA MANUAL E DESCARGA MEC. DE MAT. A GRANEL EM CAMINHÃO BA</v>
          </cell>
          <cell r="C66" t="str">
            <v>T</v>
          </cell>
          <cell r="D66">
            <v>15.83</v>
          </cell>
          <cell r="E66">
            <v>7.13</v>
          </cell>
          <cell r="F66">
            <v>112.86</v>
          </cell>
        </row>
        <row r="67">
          <cell r="B67" t="str">
            <v>SCULANTE. CAPAC. UTIL DE 8T, EMPREGANDO 2 SERVENTES NA CARGA</v>
          </cell>
        </row>
        <row r="69">
          <cell r="A69" t="str">
            <v>04.010.045-0</v>
          </cell>
          <cell r="B69" t="str">
            <v>CARGA E DESC. MEC. DE MAT. A GRANEL, C/CAMINHAO BASCUL. CAPA</v>
          </cell>
          <cell r="C69" t="str">
            <v>T</v>
          </cell>
          <cell r="D69">
            <v>3327.39</v>
          </cell>
          <cell r="E69">
            <v>0.24</v>
          </cell>
          <cell r="F69">
            <v>798.57</v>
          </cell>
        </row>
        <row r="70">
          <cell r="B70" t="str">
            <v>C. UTIL DE 8T</v>
          </cell>
        </row>
        <row r="72">
          <cell r="A72" t="str">
            <v>04.011.051-1</v>
          </cell>
          <cell r="B72" t="str">
            <v>CARGA E DESC. MEC. C/PA-CARREGADEIRA CAPAC. DE 1,50M3 E CAMI</v>
          </cell>
          <cell r="C72" t="str">
            <v>T</v>
          </cell>
          <cell r="D72">
            <v>53</v>
          </cell>
          <cell r="E72">
            <v>2.86</v>
          </cell>
          <cell r="F72">
            <v>151.58000000000001</v>
          </cell>
        </row>
        <row r="73">
          <cell r="B73" t="str">
            <v>NHAO BASCUL. CAPAC. UTIL DE 8T, CARGA DE 50T P/DIA DE 8:00H</v>
          </cell>
        </row>
        <row r="75">
          <cell r="A75" t="str">
            <v>04.020.122-0</v>
          </cell>
          <cell r="B75" t="str">
            <v>TRANSPORTE DE ANDAIME TUBULAR</v>
          </cell>
          <cell r="C75" t="str">
            <v>M2XKM</v>
          </cell>
          <cell r="D75">
            <v>8650</v>
          </cell>
          <cell r="E75">
            <v>0.02</v>
          </cell>
          <cell r="F75">
            <v>173</v>
          </cell>
        </row>
        <row r="78">
          <cell r="A78" t="str">
            <v>04.021.010-0</v>
          </cell>
          <cell r="B78" t="str">
            <v>CARGA E DESC. MANUAL DE ANDAIME TUBULAR</v>
          </cell>
          <cell r="C78" t="str">
            <v>M2</v>
          </cell>
          <cell r="D78">
            <v>358</v>
          </cell>
          <cell r="E78">
            <v>0.16</v>
          </cell>
          <cell r="F78">
            <v>57.28</v>
          </cell>
        </row>
        <row r="81">
          <cell r="A81" t="str">
            <v>04.025.215-0</v>
          </cell>
          <cell r="B81" t="str">
            <v>TRANSPORTE ATE 25KM, MONT. E DESMONT. DE BATE-ESTACAS TIPO F</v>
          </cell>
          <cell r="C81" t="str">
            <v>UN</v>
          </cell>
          <cell r="D81">
            <v>1</v>
          </cell>
          <cell r="E81">
            <v>7781.64</v>
          </cell>
          <cell r="F81">
            <v>7781.64</v>
          </cell>
        </row>
        <row r="82">
          <cell r="B82" t="str">
            <v>RANKI (MAQ. XIII), C/MARTELO PESANDO 1,5T</v>
          </cell>
        </row>
        <row r="84">
          <cell r="A84" t="str">
            <v>05.001.002-1</v>
          </cell>
          <cell r="B84" t="str">
            <v>DEMOLICAO MANUAL DE CONCR. ARMADO, COMPREEND. PILARES, VIGAS</v>
          </cell>
          <cell r="C84" t="str">
            <v>M3</v>
          </cell>
          <cell r="D84">
            <v>9.0399999999999991</v>
          </cell>
          <cell r="E84">
            <v>147</v>
          </cell>
          <cell r="F84">
            <v>1328.88</v>
          </cell>
        </row>
        <row r="85">
          <cell r="B85" t="str">
            <v xml:space="preserve"> E LAJES</v>
          </cell>
        </row>
        <row r="87">
          <cell r="A87" t="str">
            <v>05.001.003-0</v>
          </cell>
          <cell r="B87" t="str">
            <v>DEMOLICAO MANUAL DE ALVEN. DE TIJ. FURADOS</v>
          </cell>
          <cell r="C87" t="str">
            <v>M3</v>
          </cell>
          <cell r="D87">
            <v>14.1</v>
          </cell>
          <cell r="E87">
            <v>39.21</v>
          </cell>
          <cell r="F87">
            <v>552.86</v>
          </cell>
        </row>
        <row r="90">
          <cell r="A90" t="str">
            <v>05.001.018-0</v>
          </cell>
          <cell r="B90" t="str">
            <v>DEMOLICAO MANUAL DE PISO CIMENTADO E DA RESPECTIVA BASE DE C</v>
          </cell>
          <cell r="C90" t="str">
            <v>M2</v>
          </cell>
          <cell r="D90">
            <v>47</v>
          </cell>
          <cell r="E90">
            <v>2.16</v>
          </cell>
          <cell r="F90">
            <v>101.52</v>
          </cell>
        </row>
        <row r="91">
          <cell r="B91" t="str">
            <v>ONCR. OU PASSEIO DE CONCR.</v>
          </cell>
        </row>
        <row r="93">
          <cell r="A93" t="str">
            <v>05.001.134-0</v>
          </cell>
          <cell r="B93" t="str">
            <v>ARRANCAMENTO DE PORTAS, JANELAS E CAIXILHOS DE AR CONDICIONA</v>
          </cell>
          <cell r="C93" t="str">
            <v>UN</v>
          </cell>
          <cell r="D93">
            <v>3</v>
          </cell>
          <cell r="E93">
            <v>4.38</v>
          </cell>
          <cell r="F93">
            <v>13.14</v>
          </cell>
        </row>
        <row r="94">
          <cell r="B94" t="str">
            <v>DO OU OUTROS</v>
          </cell>
        </row>
        <row r="96">
          <cell r="A96" t="str">
            <v>05.001.144-0</v>
          </cell>
          <cell r="B96" t="str">
            <v>ARRANCAMENTO DE APARELHOS DE ILUMINACAO</v>
          </cell>
          <cell r="C96" t="str">
            <v>UN</v>
          </cell>
          <cell r="D96">
            <v>3</v>
          </cell>
          <cell r="E96">
            <v>1.18</v>
          </cell>
          <cell r="F96">
            <v>3.54</v>
          </cell>
        </row>
        <row r="99">
          <cell r="A99" t="str">
            <v>05.001.350-0</v>
          </cell>
          <cell r="B99" t="str">
            <v>LIMPEZA DE VIDROS, FEITA NOS DOIS LADOS, CONTADO UM LADO</v>
          </cell>
          <cell r="C99" t="str">
            <v>M2</v>
          </cell>
          <cell r="D99">
            <v>155.80000000000001</v>
          </cell>
          <cell r="E99">
            <v>2.14</v>
          </cell>
          <cell r="F99">
            <v>333.41</v>
          </cell>
        </row>
        <row r="102">
          <cell r="A102" t="str">
            <v>05.001.370-0</v>
          </cell>
          <cell r="B102" t="str">
            <v>LIMPEZA DE APARELHOS SANIT.</v>
          </cell>
          <cell r="C102" t="str">
            <v>UN</v>
          </cell>
          <cell r="D102">
            <v>18</v>
          </cell>
          <cell r="E102">
            <v>1.97</v>
          </cell>
          <cell r="F102">
            <v>35.46</v>
          </cell>
        </row>
        <row r="105">
          <cell r="A105" t="str">
            <v>05.001.375-0</v>
          </cell>
          <cell r="B105" t="str">
            <v>LIMPEZA DE METAIS</v>
          </cell>
          <cell r="C105" t="str">
            <v>UN</v>
          </cell>
          <cell r="D105">
            <v>22</v>
          </cell>
          <cell r="E105">
            <v>0.59</v>
          </cell>
          <cell r="F105">
            <v>12.98</v>
          </cell>
        </row>
        <row r="108">
          <cell r="A108" t="str">
            <v>05.001.380-0</v>
          </cell>
          <cell r="B108" t="str">
            <v>LIMPEZA DE PEITORIL</v>
          </cell>
          <cell r="C108" t="str">
            <v>M</v>
          </cell>
          <cell r="D108">
            <v>23</v>
          </cell>
          <cell r="E108">
            <v>0.88</v>
          </cell>
          <cell r="F108">
            <v>20.239999999999998</v>
          </cell>
        </row>
        <row r="111">
          <cell r="A111" t="str">
            <v>05.001.385-0</v>
          </cell>
          <cell r="B111" t="str">
            <v>LIMPEZA DE PAREDE REVEST. DE CERAM. OU AZUL.</v>
          </cell>
          <cell r="C111" t="str">
            <v>M2</v>
          </cell>
          <cell r="D111">
            <v>1280</v>
          </cell>
          <cell r="E111">
            <v>1.23</v>
          </cell>
          <cell r="F111">
            <v>1574.4</v>
          </cell>
        </row>
        <row r="114">
          <cell r="A114" t="str">
            <v>05.001.391-0</v>
          </cell>
          <cell r="B114" t="str">
            <v>LIMPEZA EM PAREDE REVEST. C/MARM. OU GRAN.</v>
          </cell>
          <cell r="C114" t="str">
            <v>M2</v>
          </cell>
          <cell r="D114">
            <v>10</v>
          </cell>
          <cell r="E114">
            <v>1.97</v>
          </cell>
          <cell r="F114">
            <v>19.7</v>
          </cell>
        </row>
        <row r="117">
          <cell r="A117" t="str">
            <v>05.002.009-1</v>
          </cell>
          <cell r="B117" t="str">
            <v>DEMOLICAO C/EQUIP. DE AR COMPR., DE PAVIMENT. DE CONCR. SIMP</v>
          </cell>
          <cell r="C117" t="str">
            <v>M2</v>
          </cell>
          <cell r="D117">
            <v>1073.9100000000001</v>
          </cell>
          <cell r="E117">
            <v>15.53</v>
          </cell>
          <cell r="F117">
            <v>16677.82</v>
          </cell>
        </row>
        <row r="118">
          <cell r="B118" t="str">
            <v>LES, C/ 15CM DE ESP.</v>
          </cell>
        </row>
        <row r="120">
          <cell r="A120" t="str">
            <v>05.005.006-1</v>
          </cell>
          <cell r="B120" t="str">
            <v>ANDAIME DE TABUADO SOBRE CAVAL. (INCL. ESTES), EM PINHO DE 1</v>
          </cell>
          <cell r="C120" t="str">
            <v>M2</v>
          </cell>
          <cell r="D120">
            <v>1036</v>
          </cell>
          <cell r="E120">
            <v>4.3600000000000003</v>
          </cell>
          <cell r="F120">
            <v>4516.96</v>
          </cell>
        </row>
        <row r="121">
          <cell r="B121" t="str">
            <v>ª, C/APROVEIT. DA MAD. 10 VEZES, INCL. MOV.</v>
          </cell>
        </row>
        <row r="123">
          <cell r="A123" t="str">
            <v>05.005.007-0</v>
          </cell>
          <cell r="B123" t="str">
            <v>ANDAIME DE TABUADO SOBRE CAVAL.(INCL. ESTES), EM PINHO DE 1ª</v>
          </cell>
          <cell r="C123" t="str">
            <v>M2</v>
          </cell>
          <cell r="D123">
            <v>990.27</v>
          </cell>
          <cell r="E123">
            <v>3.44</v>
          </cell>
          <cell r="F123">
            <v>3406.52</v>
          </cell>
        </row>
        <row r="124">
          <cell r="B124" t="str">
            <v>,C/APROVEIT.DA MAD. 20 VEZES,INCL.MOV. P/PE DIREITO DE 4,00M</v>
          </cell>
        </row>
        <row r="126">
          <cell r="A126" t="str">
            <v>05.005.012-1</v>
          </cell>
          <cell r="B126" t="str">
            <v>PLATAFORMA OU PASSARELA DE PINHO DE 1ª, C/APROVEIT. DA MAD.</v>
          </cell>
          <cell r="C126" t="str">
            <v>M2</v>
          </cell>
          <cell r="D126">
            <v>73</v>
          </cell>
          <cell r="E126">
            <v>0.76</v>
          </cell>
          <cell r="F126">
            <v>55.48</v>
          </cell>
        </row>
        <row r="127">
          <cell r="B127" t="str">
            <v>20 VEZES, EXCL. ANDAIME OU OUTRO SUPORTE E MOV.</v>
          </cell>
        </row>
        <row r="129">
          <cell r="A129" t="str">
            <v>05.006.001-1</v>
          </cell>
          <cell r="B129" t="str">
            <v>ALUGUEL DE ANDAIME TUBULAR CONSID. A PROJECAO VERT.</v>
          </cell>
          <cell r="C129" t="str">
            <v>M2XMES</v>
          </cell>
          <cell r="D129">
            <v>105</v>
          </cell>
          <cell r="E129">
            <v>2.7</v>
          </cell>
          <cell r="F129">
            <v>283.5</v>
          </cell>
        </row>
        <row r="132">
          <cell r="A132" t="str">
            <v>05.008.001-0</v>
          </cell>
          <cell r="B132" t="str">
            <v>MONTAGEM E DESMONT. DE ANDAIME TUBULAR, CONSID. A AREA VERT.</v>
          </cell>
          <cell r="C132" t="str">
            <v>M2</v>
          </cell>
          <cell r="D132">
            <v>358</v>
          </cell>
          <cell r="E132">
            <v>1.23</v>
          </cell>
          <cell r="F132">
            <v>440.34</v>
          </cell>
        </row>
        <row r="133">
          <cell r="B133" t="str">
            <v xml:space="preserve"> RECOBERTA</v>
          </cell>
        </row>
        <row r="135">
          <cell r="A135" t="str">
            <v>05.020.020-0</v>
          </cell>
          <cell r="B135" t="str">
            <v>SINALIZACAO HORIZ. MEC. C/TINTA A BASE DE RESINA ACRILICA, E</v>
          </cell>
          <cell r="C135" t="str">
            <v>M2</v>
          </cell>
          <cell r="D135">
            <v>60</v>
          </cell>
          <cell r="E135">
            <v>8.02</v>
          </cell>
          <cell r="F135">
            <v>481.2</v>
          </cell>
        </row>
        <row r="136">
          <cell r="B136" t="str">
            <v>M VIAS URBANAS</v>
          </cell>
        </row>
        <row r="138">
          <cell r="A138" t="str">
            <v>05.055.010-0</v>
          </cell>
          <cell r="B138" t="str">
            <v>LETRA DE ACO INOX Nº22, C/ 20CM DE ALT.</v>
          </cell>
          <cell r="C138" t="str">
            <v>UN</v>
          </cell>
          <cell r="D138">
            <v>8</v>
          </cell>
          <cell r="E138">
            <v>27.25</v>
          </cell>
          <cell r="F138">
            <v>218</v>
          </cell>
        </row>
        <row r="141">
          <cell r="A141" t="str">
            <v>06.003.053-0</v>
          </cell>
          <cell r="B141" t="str">
            <v>TUBO DE CONCR. SIMPLES, CLASSE C-1, P/AGUAS PLUVIAIS, DIAM.</v>
          </cell>
          <cell r="C141" t="str">
            <v>M</v>
          </cell>
          <cell r="D141">
            <v>261</v>
          </cell>
          <cell r="E141">
            <v>16.04</v>
          </cell>
          <cell r="F141">
            <v>4186.4399999999996</v>
          </cell>
        </row>
        <row r="142">
          <cell r="B142" t="str">
            <v>DE 300MM. FORN. E ASSENT.</v>
          </cell>
        </row>
        <row r="144">
          <cell r="A144" t="str">
            <v>06.012.001-0</v>
          </cell>
          <cell r="B144" t="str">
            <v>CAIXA DE AREIA DE CONCR. ARMADO DE 1,00 X 1,00 X 1,80M, P/CO</v>
          </cell>
          <cell r="C144" t="str">
            <v>UN</v>
          </cell>
          <cell r="D144">
            <v>1</v>
          </cell>
          <cell r="E144">
            <v>619.76</v>
          </cell>
          <cell r="F144">
            <v>619.76</v>
          </cell>
        </row>
        <row r="145">
          <cell r="B145" t="str">
            <v>LETOR DE AGUAS PLUVIAIS, DIAM. DE 0,40M</v>
          </cell>
        </row>
        <row r="147">
          <cell r="A147" t="str">
            <v>06.014.102-0</v>
          </cell>
          <cell r="B147" t="str">
            <v>CAIXA DE RALO EM ALVEN. DE TIJ. MACICO, DE 0,30 X 0,90 X 0,9</v>
          </cell>
          <cell r="C147" t="str">
            <v>UN</v>
          </cell>
          <cell r="D147">
            <v>22</v>
          </cell>
          <cell r="E147">
            <v>418.51</v>
          </cell>
          <cell r="F147">
            <v>9207.2199999999993</v>
          </cell>
        </row>
        <row r="148">
          <cell r="B148" t="str">
            <v>0M, P/AGUAS PLUVIAIS, C/BOCA DE LOBO DE FºFº</v>
          </cell>
        </row>
        <row r="150">
          <cell r="A150" t="str">
            <v>06.016.009-0</v>
          </cell>
          <cell r="B150" t="str">
            <v>TAMPAO COMPLETO DE FºFº, P/CX. DE INSPECAO OU SEMELHANTE, C/</v>
          </cell>
          <cell r="C150" t="str">
            <v>UN</v>
          </cell>
          <cell r="D150">
            <v>9</v>
          </cell>
          <cell r="E150">
            <v>33.799999999999997</v>
          </cell>
          <cell r="F150">
            <v>304.2</v>
          </cell>
        </row>
        <row r="151">
          <cell r="B151" t="str">
            <v xml:space="preserve"> 25KG</v>
          </cell>
        </row>
        <row r="153">
          <cell r="A153" t="str">
            <v>06.016.040-0</v>
          </cell>
          <cell r="B153" t="str">
            <v>TAMPAO COMPLETO DE FºFº, ARTICULADO, DIAM. DE 0,60M, PADRAO</v>
          </cell>
          <cell r="C153" t="str">
            <v>UN</v>
          </cell>
          <cell r="D153">
            <v>16</v>
          </cell>
          <cell r="E153">
            <v>55.3</v>
          </cell>
          <cell r="F153">
            <v>884.8</v>
          </cell>
        </row>
        <row r="154">
          <cell r="B154" t="str">
            <v>RIOLUZ, TIPO LEVE</v>
          </cell>
        </row>
        <row r="156">
          <cell r="A156" t="str">
            <v>06.069.010-0</v>
          </cell>
          <cell r="B156" t="str">
            <v>CONSTRUCAO DE LINHA SIMPLES DE DUTO ESPIRAL FLEXIVEL, SINGEL</v>
          </cell>
          <cell r="C156" t="str">
            <v>M</v>
          </cell>
          <cell r="D156">
            <v>410</v>
          </cell>
          <cell r="E156">
            <v>5.1100000000000003</v>
          </cell>
          <cell r="F156">
            <v>2095.1</v>
          </cell>
        </row>
        <row r="157">
          <cell r="B157" t="str">
            <v>O, P/PROT. DE CONDUTORES, DIAM. DE 50MM, C/FIO GUIA</v>
          </cell>
        </row>
        <row r="159">
          <cell r="A159" t="str">
            <v>06.088.010-0</v>
          </cell>
          <cell r="B159" t="str">
            <v>EMBASAMENTO DE TUBUL., FEITO COM PO DE PEDRA</v>
          </cell>
          <cell r="C159" t="str">
            <v>M3</v>
          </cell>
          <cell r="D159">
            <v>29.81</v>
          </cell>
          <cell r="E159">
            <v>32.83</v>
          </cell>
          <cell r="F159">
            <v>978.66</v>
          </cell>
        </row>
        <row r="162">
          <cell r="A162" t="str">
            <v>06.272.002-0</v>
          </cell>
          <cell r="B162" t="str">
            <v>TUBO PVC P/ESGOTO SANIT., DIAM. NOMINAL 100MM</v>
          </cell>
          <cell r="C162" t="str">
            <v>M</v>
          </cell>
          <cell r="D162">
            <v>14</v>
          </cell>
          <cell r="E162">
            <v>4.58</v>
          </cell>
          <cell r="F162">
            <v>64.12</v>
          </cell>
        </row>
        <row r="165">
          <cell r="A165" t="str">
            <v>06.272.003-0</v>
          </cell>
          <cell r="B165" t="str">
            <v>TUBO PVC P/ESGOTO SANIT., DIAM. NOMINAL 150MM</v>
          </cell>
          <cell r="C165" t="str">
            <v>M</v>
          </cell>
          <cell r="D165">
            <v>64</v>
          </cell>
          <cell r="E165">
            <v>9.41</v>
          </cell>
          <cell r="F165">
            <v>602.24</v>
          </cell>
        </row>
        <row r="168">
          <cell r="A168" t="str">
            <v>08.001.003-0</v>
          </cell>
          <cell r="B168" t="str">
            <v>BASE DE BRITA CORRIDA</v>
          </cell>
          <cell r="C168" t="str">
            <v>M3</v>
          </cell>
          <cell r="D168">
            <v>631.66999999999996</v>
          </cell>
          <cell r="E168">
            <v>24.36</v>
          </cell>
          <cell r="F168">
            <v>15387.48</v>
          </cell>
        </row>
        <row r="171">
          <cell r="A171" t="str">
            <v>08.012.001-0</v>
          </cell>
          <cell r="B171" t="str">
            <v>LEVANTAMENTO E REASSENTAM. DE MEIO-FIO</v>
          </cell>
          <cell r="C171" t="str">
            <v>M</v>
          </cell>
          <cell r="D171">
            <v>11.11</v>
          </cell>
          <cell r="E171">
            <v>10.38</v>
          </cell>
          <cell r="F171">
            <v>115.32</v>
          </cell>
        </row>
        <row r="174">
          <cell r="A174" t="str">
            <v>08.015.003-0</v>
          </cell>
          <cell r="B174" t="str">
            <v>REVESTIMENTO DO TIPO "TRATAMENTO SUPERFICIAL BETUMINOSO DUPL</v>
          </cell>
          <cell r="C174" t="str">
            <v>M2</v>
          </cell>
          <cell r="D174">
            <v>4211.16</v>
          </cell>
          <cell r="E174">
            <v>2.93</v>
          </cell>
          <cell r="F174">
            <v>12338.69</v>
          </cell>
        </row>
        <row r="175">
          <cell r="B175" t="str">
            <v>O"</v>
          </cell>
        </row>
        <row r="177">
          <cell r="A177" t="str">
            <v>08.026.001-0</v>
          </cell>
          <cell r="B177" t="str">
            <v>IMPRIMACAO DE BASE DE PAVIMENT.</v>
          </cell>
          <cell r="C177" t="str">
            <v>M2</v>
          </cell>
          <cell r="D177">
            <v>4211.16</v>
          </cell>
          <cell r="E177">
            <v>1.23</v>
          </cell>
          <cell r="F177">
            <v>5179.72</v>
          </cell>
        </row>
        <row r="180">
          <cell r="A180" t="str">
            <v>08.027.001-0</v>
          </cell>
          <cell r="B180" t="str">
            <v>MEIO-FIO RETO DE CONCR. SIMPLES, 15MPA, MOLD. NO LOCAL, C/ 0</v>
          </cell>
          <cell r="C180" t="str">
            <v>M</v>
          </cell>
          <cell r="D180">
            <v>864</v>
          </cell>
          <cell r="E180">
            <v>21.67</v>
          </cell>
          <cell r="F180">
            <v>18722.88</v>
          </cell>
        </row>
        <row r="181">
          <cell r="B181" t="str">
            <v>,15M DE BASE E 0,45M DE ALT., REJUNT. C/CIM. E AREIA 1:3,5</v>
          </cell>
        </row>
        <row r="183">
          <cell r="A183" t="str">
            <v>08.035.001-0</v>
          </cell>
          <cell r="B183" t="str">
            <v>CAMADA DE BLOQUEIO (COLCHAO) DE PO-DE-PEDRA, ESPALHADO E COM</v>
          </cell>
          <cell r="C183" t="str">
            <v>M3</v>
          </cell>
          <cell r="D183">
            <v>631.66999999999996</v>
          </cell>
          <cell r="E183">
            <v>20.100000000000001</v>
          </cell>
          <cell r="F183">
            <v>12696.56</v>
          </cell>
        </row>
        <row r="184">
          <cell r="B184" t="str">
            <v>PRIMIDO MECANICAMENTE</v>
          </cell>
        </row>
        <row r="186">
          <cell r="A186" t="str">
            <v>09.002.001-0</v>
          </cell>
          <cell r="B186" t="str">
            <v>PLANTIO DE ARVORE ISOLADA, ATE 2,00M DE ALT., DE QUALQUER ES</v>
          </cell>
          <cell r="C186" t="str">
            <v>UN</v>
          </cell>
          <cell r="D186">
            <v>19</v>
          </cell>
          <cell r="E186">
            <v>8.94</v>
          </cell>
          <cell r="F186">
            <v>169.86</v>
          </cell>
        </row>
        <row r="187">
          <cell r="B187" t="str">
            <v>PECIE, EM LOGRADOURO PUBL.</v>
          </cell>
        </row>
        <row r="189">
          <cell r="A189" t="str">
            <v>09.003.006-0</v>
          </cell>
          <cell r="B189" t="str">
            <v>ARVORE EM TORNO DE 2,00M DE ALT., TIPO AMENDOEIRA OU CASTANH</v>
          </cell>
          <cell r="C189" t="str">
            <v>UN</v>
          </cell>
          <cell r="D189">
            <v>19</v>
          </cell>
          <cell r="E189">
            <v>8.5</v>
          </cell>
          <cell r="F189">
            <v>161.5</v>
          </cell>
        </row>
        <row r="190">
          <cell r="B190" t="str">
            <v>EIRA, CONSID. APENAS O FORN.</v>
          </cell>
        </row>
        <row r="192">
          <cell r="A192" t="str">
            <v>09.004.002-0</v>
          </cell>
          <cell r="B192" t="str">
            <v>PROTETOR DE FERRO, PINTADO A OLEO, P/ARVORE</v>
          </cell>
          <cell r="C192" t="str">
            <v>UN</v>
          </cell>
          <cell r="D192">
            <v>19</v>
          </cell>
          <cell r="E192">
            <v>45.12</v>
          </cell>
          <cell r="F192">
            <v>857.28</v>
          </cell>
        </row>
        <row r="195">
          <cell r="A195" t="str">
            <v>09.006.003-0</v>
          </cell>
          <cell r="B195" t="str">
            <v>ENCHIMENTO DE CAVAS, SENDO 1/3 C/TERRA PRETA VEGETAL</v>
          </cell>
          <cell r="C195" t="str">
            <v>M3</v>
          </cell>
          <cell r="D195">
            <v>6.08</v>
          </cell>
          <cell r="E195">
            <v>12.24</v>
          </cell>
          <cell r="F195">
            <v>74.41</v>
          </cell>
        </row>
        <row r="198">
          <cell r="A198" t="str">
            <v>09.010.001-0</v>
          </cell>
          <cell r="B198" t="str">
            <v>CORDOES DE CONCR. SIMPLES, C/SECAO DE 10 X 25CM, MOLD. NO LO</v>
          </cell>
          <cell r="C198" t="str">
            <v>M</v>
          </cell>
          <cell r="D198">
            <v>76</v>
          </cell>
          <cell r="E198">
            <v>9.9499999999999993</v>
          </cell>
          <cell r="F198">
            <v>756.2</v>
          </cell>
        </row>
        <row r="199">
          <cell r="B199" t="str">
            <v>CAL</v>
          </cell>
        </row>
        <row r="201">
          <cell r="A201" t="str">
            <v>10.004.135-0</v>
          </cell>
          <cell r="B201" t="str">
            <v>ESTACAS PRE-FABRICADAS DE CONCR. P/CARGA DE TRAB. DE COMPR.</v>
          </cell>
          <cell r="C201" t="str">
            <v>M</v>
          </cell>
          <cell r="D201">
            <v>12</v>
          </cell>
          <cell r="E201">
            <v>25.52</v>
          </cell>
          <cell r="F201">
            <v>306.24</v>
          </cell>
        </row>
        <row r="202">
          <cell r="B202" t="str">
            <v>AXIAL DE ATE 350KN (35TF)</v>
          </cell>
        </row>
        <row r="204">
          <cell r="A204" t="str">
            <v>10.004.175-0</v>
          </cell>
          <cell r="B204" t="str">
            <v>ESTACAS PRE-FABRICADAS DE CONCR. P/CARGA DE TRAB. DE COMPR.</v>
          </cell>
          <cell r="C204" t="str">
            <v>M</v>
          </cell>
          <cell r="D204">
            <v>132</v>
          </cell>
          <cell r="E204">
            <v>92.29</v>
          </cell>
          <cell r="F204">
            <v>12182.28</v>
          </cell>
        </row>
        <row r="205">
          <cell r="B205" t="str">
            <v>AXIAL DE ATE 1700KN (170TF)</v>
          </cell>
        </row>
        <row r="207">
          <cell r="A207" t="str">
            <v>10.004.205-0</v>
          </cell>
          <cell r="B207" t="str">
            <v>CRAVACAO DE ESTACAS PRE-FABRICADAS DE CONCR. P/CARGA DE TRAB</v>
          </cell>
          <cell r="C207" t="str">
            <v>M</v>
          </cell>
          <cell r="D207">
            <v>12</v>
          </cell>
          <cell r="E207">
            <v>10.8</v>
          </cell>
          <cell r="F207">
            <v>129.6</v>
          </cell>
        </row>
        <row r="208">
          <cell r="B208" t="str">
            <v>. DE COMPR. AXIAL DE ATE 350KN (35TF)</v>
          </cell>
        </row>
        <row r="210">
          <cell r="A210" t="str">
            <v>10.004.235-0</v>
          </cell>
          <cell r="B210" t="str">
            <v>CRAVACAO DE ESTACAS PRE-FABRICADAS DE CONCR. P/CARGA DE TRAB</v>
          </cell>
          <cell r="C210" t="str">
            <v>M</v>
          </cell>
          <cell r="D210">
            <v>132</v>
          </cell>
          <cell r="E210">
            <v>36.85</v>
          </cell>
          <cell r="F210">
            <v>4864.2</v>
          </cell>
        </row>
        <row r="211">
          <cell r="B211" t="str">
            <v>. DE COMPR. AXIAL DE ATE 1700KN (170TF)</v>
          </cell>
        </row>
        <row r="213">
          <cell r="A213" t="str">
            <v>10.004.265-0</v>
          </cell>
          <cell r="B213" t="str">
            <v>EMENDA MET. EM ESTACAS PRE-FABRICADAS P/CARGA DE TRAB. DE CO</v>
          </cell>
          <cell r="C213" t="str">
            <v>UN</v>
          </cell>
          <cell r="D213">
            <v>4</v>
          </cell>
          <cell r="E213">
            <v>15</v>
          </cell>
          <cell r="F213">
            <v>60</v>
          </cell>
        </row>
        <row r="214">
          <cell r="B214" t="str">
            <v>MPR. AXIAL DE ATE 350KN (35TF)</v>
          </cell>
        </row>
        <row r="216">
          <cell r="A216" t="str">
            <v>10.004.295-0</v>
          </cell>
          <cell r="B216" t="str">
            <v>EMENDA MET. EM ESTACAS PRE-FABRICADAS P/CARGA DE TRAB. DE CO</v>
          </cell>
          <cell r="C216" t="str">
            <v>UN</v>
          </cell>
          <cell r="D216">
            <v>22</v>
          </cell>
          <cell r="E216">
            <v>33.83</v>
          </cell>
          <cell r="F216">
            <v>744.26</v>
          </cell>
        </row>
        <row r="217">
          <cell r="B217" t="str">
            <v>MPR. AXIAL DE ATE 1700KN (170TF)</v>
          </cell>
        </row>
        <row r="219">
          <cell r="A219" t="str">
            <v>10.012.001-0</v>
          </cell>
          <cell r="B219" t="str">
            <v>ARRASAMENTO DE ESTACA DE CONCR. P/CARGA DE TRAB. DE COMPR. A</v>
          </cell>
          <cell r="C219" t="str">
            <v>UN</v>
          </cell>
          <cell r="D219">
            <v>11</v>
          </cell>
          <cell r="E219">
            <v>32.159999999999997</v>
          </cell>
          <cell r="F219">
            <v>353.76</v>
          </cell>
        </row>
        <row r="220">
          <cell r="B220" t="str">
            <v>XIAL DE ATE 600KN</v>
          </cell>
        </row>
        <row r="222">
          <cell r="A222" t="str">
            <v>11.001.020-1</v>
          </cell>
          <cell r="B222" t="str">
            <v>CONCRETO P/CAMADA PREPARATORIA, C/ 180KG DE CIM. P/M3 DE CON</v>
          </cell>
          <cell r="C222" t="str">
            <v>M3</v>
          </cell>
          <cell r="D222">
            <v>7.3</v>
          </cell>
          <cell r="E222">
            <v>73.59</v>
          </cell>
          <cell r="F222">
            <v>537.20000000000005</v>
          </cell>
        </row>
        <row r="223">
          <cell r="B223" t="str">
            <v>CR., COMPREEND. APENAS O FORN. DOS MAT., INCL. 5% DE PERDAS</v>
          </cell>
        </row>
        <row r="225">
          <cell r="A225" t="str">
            <v>11.002.013-1</v>
          </cell>
          <cell r="B225" t="str">
            <v>PREPARO DE CONCR., EM 1 BETONEIRA DE 320 L, PRODUCAO APROX.</v>
          </cell>
          <cell r="C225" t="str">
            <v>M3</v>
          </cell>
          <cell r="D225">
            <v>7.3</v>
          </cell>
          <cell r="E225">
            <v>15.43</v>
          </cell>
          <cell r="F225">
            <v>112.63</v>
          </cell>
        </row>
        <row r="226">
          <cell r="B226" t="str">
            <v>DE 2,00M3/H, EXCL. FORN. DOS MAT.</v>
          </cell>
        </row>
        <row r="228">
          <cell r="A228" t="str">
            <v>11.002.035-1</v>
          </cell>
          <cell r="B228" t="str">
            <v>LANCAMENTO DE CONCR. EM PECAS S/ARMADURA, INCL. SOMENTE TRAN</v>
          </cell>
          <cell r="C228" t="str">
            <v>M3</v>
          </cell>
          <cell r="D228">
            <v>7.3</v>
          </cell>
          <cell r="E228">
            <v>13.91</v>
          </cell>
          <cell r="F228">
            <v>101.54</v>
          </cell>
        </row>
        <row r="229">
          <cell r="B229" t="str">
            <v>SP. HORIZ., PRODUCAO APROX. DE 2,00M3/H</v>
          </cell>
        </row>
        <row r="231">
          <cell r="A231" t="str">
            <v>11.003.001-1</v>
          </cell>
          <cell r="B231" t="str">
            <v>CONCRETO SIMPLES, P/UMA RESISTENCIA A COMPRES. DE 10MPA, INC</v>
          </cell>
          <cell r="C231" t="str">
            <v>M3</v>
          </cell>
          <cell r="D231">
            <v>34</v>
          </cell>
          <cell r="E231">
            <v>124.66</v>
          </cell>
          <cell r="F231">
            <v>4238.4399999999996</v>
          </cell>
        </row>
        <row r="232">
          <cell r="B232" t="str">
            <v>L. MAT. E TRANSP. NA HORIZ. E NA VERT.</v>
          </cell>
        </row>
        <row r="234">
          <cell r="A234" t="str">
            <v>11.003.002-0</v>
          </cell>
          <cell r="B234" t="str">
            <v>CONCRETO P/PECAS ARMADAS, P/UMA RESISTENCIA A COMPRES. DE 15</v>
          </cell>
          <cell r="C234" t="str">
            <v>M3</v>
          </cell>
          <cell r="D234">
            <v>6</v>
          </cell>
          <cell r="E234">
            <v>135.4</v>
          </cell>
          <cell r="F234">
            <v>812.4</v>
          </cell>
        </row>
        <row r="235">
          <cell r="B235" t="str">
            <v>MPA, INCL. MAT., CONFECCAO E TRANSP. HORIZ. E VERT.</v>
          </cell>
        </row>
        <row r="237">
          <cell r="A237" t="str">
            <v>11.003.003-1</v>
          </cell>
          <cell r="B237" t="str">
            <v>CONCRETO P/PECAS ARMADAS, P/UMA RESISTENCIA A COMPRES. DE 20</v>
          </cell>
          <cell r="C237" t="str">
            <v>M3</v>
          </cell>
          <cell r="D237">
            <v>41</v>
          </cell>
          <cell r="E237">
            <v>144.77000000000001</v>
          </cell>
          <cell r="F237">
            <v>5935.57</v>
          </cell>
        </row>
        <row r="238">
          <cell r="B238" t="str">
            <v>MPA, INCL. MAT., CONFECCAO E TRANSP. HORIZ. E VERT.</v>
          </cell>
        </row>
        <row r="240">
          <cell r="A240" t="str">
            <v>11.004.021-1</v>
          </cell>
          <cell r="B240" t="str">
            <v>FORMA DE MAD. P/MOLDAGEM DE PECAS DE CONCR. ARMADO C/PARAMEN</v>
          </cell>
          <cell r="C240" t="str">
            <v>M2</v>
          </cell>
          <cell r="D240">
            <v>324</v>
          </cell>
          <cell r="E240">
            <v>13.04</v>
          </cell>
          <cell r="F240">
            <v>4224.96</v>
          </cell>
        </row>
        <row r="241">
          <cell r="B241" t="str">
            <v>TOS PLANOS, SERVINDO A MAD. 2 VEZES,EM TABUAS DE PINHO DE 3ª</v>
          </cell>
        </row>
        <row r="243">
          <cell r="A243" t="str">
            <v>11.004.035-1</v>
          </cell>
          <cell r="B243" t="str">
            <v>ESCORAMENTO DE FORMA ATE 3,30M DE PE DIREITO, C/PINHO DE 3ª,</v>
          </cell>
          <cell r="C243" t="str">
            <v>M3</v>
          </cell>
          <cell r="D243">
            <v>16</v>
          </cell>
          <cell r="E243">
            <v>2.12</v>
          </cell>
          <cell r="F243">
            <v>33.92</v>
          </cell>
        </row>
        <row r="244">
          <cell r="B244" t="str">
            <v xml:space="preserve"> TABUAS EMPREGADAS 3 VEZES, PRUMOS 4 VEZES</v>
          </cell>
        </row>
        <row r="246">
          <cell r="A246" t="str">
            <v>11.004.065-0</v>
          </cell>
          <cell r="B246" t="str">
            <v>ESCORAMENTO DE FORMAS DE PARAMENTOS VERTICAIS(MURO DE ARRIMO</v>
          </cell>
          <cell r="C246" t="str">
            <v>M2</v>
          </cell>
          <cell r="D246">
            <v>252</v>
          </cell>
          <cell r="E246">
            <v>7.05</v>
          </cell>
          <cell r="F246">
            <v>1776.6</v>
          </cell>
        </row>
        <row r="247">
          <cell r="B247" t="str">
            <v>OU SEMEHANTE)ATE 1,5M, C/30% DE APROVEIT., INCL. RETIRADA</v>
          </cell>
        </row>
        <row r="249">
          <cell r="A249" t="str">
            <v>11.004.070-1</v>
          </cell>
          <cell r="B249" t="str">
            <v>ESCORAMENTO DE FORMA DE PARAMENTO VERT., P/ALT. DE 1,50 A 5,</v>
          </cell>
          <cell r="C249" t="str">
            <v>M2</v>
          </cell>
          <cell r="D249">
            <v>72</v>
          </cell>
          <cell r="E249">
            <v>7.89</v>
          </cell>
          <cell r="F249">
            <v>568.08000000000004</v>
          </cell>
        </row>
        <row r="250">
          <cell r="B250" t="str">
            <v>00M, C/APROVEIT. DA MAD. 2 VEZES</v>
          </cell>
        </row>
        <row r="252">
          <cell r="A252" t="str">
            <v>11.009.014-1</v>
          </cell>
          <cell r="B252" t="str">
            <v>BARRA DE ACO CA-50, C/SALIENCIA, DIAM. DE 8 A 12,5MM, DESTI</v>
          </cell>
          <cell r="C252" t="str">
            <v>KG</v>
          </cell>
          <cell r="D252">
            <v>3660</v>
          </cell>
          <cell r="E252">
            <v>1.07</v>
          </cell>
          <cell r="F252">
            <v>3916.2</v>
          </cell>
        </row>
        <row r="253">
          <cell r="B253" t="str">
            <v>NADA A ARMADURA DE CONCR. ARMADO</v>
          </cell>
        </row>
        <row r="255">
          <cell r="A255" t="str">
            <v>11.009.015-1</v>
          </cell>
          <cell r="B255" t="str">
            <v>BARRA DE ACO CA-50B, C/SALIENCIA, DIAM. ACIMA DE 12,5MM, DES</v>
          </cell>
          <cell r="C255" t="str">
            <v>KG</v>
          </cell>
          <cell r="D255">
            <v>1160</v>
          </cell>
          <cell r="E255">
            <v>1.03</v>
          </cell>
          <cell r="F255">
            <v>1194.8</v>
          </cell>
        </row>
        <row r="256">
          <cell r="B256" t="str">
            <v>TINADA A ARMADURA DE CONCR. ARMADO</v>
          </cell>
        </row>
        <row r="258">
          <cell r="A258" t="str">
            <v>11.011.030-1</v>
          </cell>
          <cell r="B258" t="str">
            <v>CORTE, DOBRAGEM, MONT. E COLOC. DE FERRAG. NA FORMA, ACO CA-</v>
          </cell>
          <cell r="C258" t="str">
            <v>KG</v>
          </cell>
          <cell r="D258">
            <v>3660</v>
          </cell>
          <cell r="E258">
            <v>0.77</v>
          </cell>
          <cell r="F258">
            <v>2818.2</v>
          </cell>
        </row>
        <row r="259">
          <cell r="B259" t="str">
            <v>50B OU CA-50A, EM BARRA REDONDA C/DIAM. DE 8 A 12,5MM</v>
          </cell>
        </row>
        <row r="261">
          <cell r="A261" t="str">
            <v>11.011.031-1</v>
          </cell>
          <cell r="B261" t="str">
            <v>CORTE, DOBRAGEM, MONT. E COLOC. DE FERRAG. NA FORMA, ACO CA-</v>
          </cell>
          <cell r="C261" t="str">
            <v>KG</v>
          </cell>
          <cell r="D261">
            <v>1160</v>
          </cell>
          <cell r="E261">
            <v>0.66</v>
          </cell>
          <cell r="F261">
            <v>765.6</v>
          </cell>
        </row>
        <row r="262">
          <cell r="B262" t="str">
            <v>50B OU CA-50A, EM BARRA REDONDA C/DIAM. ACIMA DE 12,5MM</v>
          </cell>
        </row>
        <row r="264">
          <cell r="A264" t="str">
            <v>11.011.040-0</v>
          </cell>
          <cell r="B264" t="str">
            <v>CORTE, MONTAGEM E COLOC. DE TELAS DE ACO CA-60, CRUZADAS E S</v>
          </cell>
          <cell r="C264" t="str">
            <v>KG</v>
          </cell>
          <cell r="D264">
            <v>769.28</v>
          </cell>
          <cell r="E264">
            <v>0.37</v>
          </cell>
          <cell r="F264">
            <v>284.63</v>
          </cell>
        </row>
        <row r="265">
          <cell r="B265" t="str">
            <v>OLDADAS ENTRE SI, EM PECAS DE CONCR.</v>
          </cell>
        </row>
        <row r="267">
          <cell r="A267" t="str">
            <v>11.016.001-0</v>
          </cell>
          <cell r="B267" t="str">
            <v>ESTRUTURA METALICA PARA GALPOES, EM PORTICOS DE PERFIS DE ACO</v>
          </cell>
          <cell r="C267" t="str">
            <v>KG</v>
          </cell>
          <cell r="D267">
            <v>30000</v>
          </cell>
          <cell r="E267">
            <v>3.2</v>
          </cell>
          <cell r="F267">
            <v>96000</v>
          </cell>
        </row>
        <row r="268">
          <cell r="B268" t="str">
            <v>VAO DE 12M. FORNECIMENTO E MONTAGEM</v>
          </cell>
        </row>
        <row r="270">
          <cell r="A270" t="str">
            <v>11.023.001-0</v>
          </cell>
          <cell r="B270" t="str">
            <v>TELA FORMADA P/BARRAS DE ACO CA-60, FORMANDO MALHA QUADRADA</v>
          </cell>
          <cell r="C270" t="str">
            <v>KG</v>
          </cell>
          <cell r="D270">
            <v>769.28</v>
          </cell>
          <cell r="E270">
            <v>1.81</v>
          </cell>
          <cell r="F270">
            <v>1392.39</v>
          </cell>
        </row>
        <row r="271">
          <cell r="B271" t="str">
            <v>C/DIAM. DE 3,4MM E ESPACAMENTO ENTRE ELES DE 15 X 15CM</v>
          </cell>
        </row>
        <row r="273">
          <cell r="A273" t="str">
            <v>11.023.002-0</v>
          </cell>
          <cell r="B273" t="str">
            <v>TELA FORMADA P/BARRAS DE ACO CA-60, FORMANDO MALHA QUADRADA</v>
          </cell>
          <cell r="C273" t="str">
            <v>KG</v>
          </cell>
          <cell r="D273">
            <v>331</v>
          </cell>
          <cell r="E273">
            <v>1.96</v>
          </cell>
          <cell r="F273">
            <v>648.76</v>
          </cell>
        </row>
        <row r="274">
          <cell r="B274" t="str">
            <v>C/DIAM. DE 4,2MM E ESPACAMENTO ENTRE ELES DE 15 X 15CM</v>
          </cell>
        </row>
        <row r="276">
          <cell r="A276" t="str">
            <v>11.999.001-0</v>
          </cell>
          <cell r="B276" t="str">
            <v>PRE-LAJES EM PAINEIS AUTO PORTANTES DE CONCRETO PROTENDIDO</v>
          </cell>
          <cell r="C276" t="str">
            <v>M2</v>
          </cell>
          <cell r="D276">
            <v>295</v>
          </cell>
          <cell r="E276">
            <v>18.89</v>
          </cell>
          <cell r="F276">
            <v>5572.55</v>
          </cell>
        </row>
        <row r="277">
          <cell r="B277" t="str">
            <v>INCLUSIVE MONTAGEM E O FORNECIMENTO DE TODOS OS MATERIAIS.</v>
          </cell>
        </row>
        <row r="279">
          <cell r="A279" t="str">
            <v>12.005.010-0</v>
          </cell>
          <cell r="B279" t="str">
            <v>ALVENARIA DE BL. DE CONCR. (10 X 20 X 40)CM, EM PAREDES DE 1</v>
          </cell>
          <cell r="C279" t="str">
            <v>M2</v>
          </cell>
          <cell r="D279">
            <v>47</v>
          </cell>
          <cell r="E279">
            <v>11.93</v>
          </cell>
          <cell r="F279">
            <v>560.71</v>
          </cell>
        </row>
        <row r="280">
          <cell r="B280" t="str">
            <v>0CM, DE SUPERF. CORRIDA, ATE 3,00M DE ALT.</v>
          </cell>
        </row>
        <row r="282">
          <cell r="A282" t="str">
            <v>12.005.015-0</v>
          </cell>
          <cell r="B282" t="str">
            <v>ALVENARIA DE BL. DE CONCR. (10 X 20 X 40)CM, EM PAREDES DE 1</v>
          </cell>
          <cell r="C282" t="str">
            <v>M2</v>
          </cell>
          <cell r="D282">
            <v>646</v>
          </cell>
          <cell r="E282">
            <v>13.41</v>
          </cell>
          <cell r="F282">
            <v>8662.86</v>
          </cell>
        </row>
        <row r="283">
          <cell r="B283" t="str">
            <v>0CM, C/VAOS OU ARESTAS, ATE 3,00M DE ALT.</v>
          </cell>
        </row>
        <row r="285">
          <cell r="A285" t="str">
            <v>12.008.015-0</v>
          </cell>
          <cell r="B285" t="str">
            <v>PAREDE DE BL. VAZADOS (COBOGO), EM PLACAS DE CONCR. (50 X 50</v>
          </cell>
          <cell r="C285" t="str">
            <v>M2</v>
          </cell>
          <cell r="D285">
            <v>260</v>
          </cell>
          <cell r="E285">
            <v>37.21</v>
          </cell>
          <cell r="F285">
            <v>9674.6</v>
          </cell>
        </row>
        <row r="286">
          <cell r="B286" t="str">
            <v xml:space="preserve"> X 5)CM, FUROS QUADRADOS</v>
          </cell>
        </row>
        <row r="288">
          <cell r="A288" t="str">
            <v>12.012.001-0</v>
          </cell>
          <cell r="B288" t="str">
            <v>PAREDE DIVISORIA EM PAINEL CEGO, DE CHAPA DE FIBRA DE MAD.,</v>
          </cell>
          <cell r="C288" t="str">
            <v>M2</v>
          </cell>
          <cell r="D288">
            <v>65</v>
          </cell>
          <cell r="E288">
            <v>99.37</v>
          </cell>
          <cell r="F288">
            <v>6459.05</v>
          </cell>
        </row>
        <row r="289">
          <cell r="B289" t="str">
            <v>DE 12MM DE ESP.</v>
          </cell>
        </row>
        <row r="291">
          <cell r="A291" t="str">
            <v>13.001.010-1</v>
          </cell>
          <cell r="B291" t="str">
            <v>CHAPISCO DE SUPERF. DE CONCR. OU ALVEN., C/ARG. DE CIM. E AR</v>
          </cell>
          <cell r="C291" t="str">
            <v>M2</v>
          </cell>
          <cell r="D291">
            <v>1280</v>
          </cell>
          <cell r="E291">
            <v>2.2200000000000002</v>
          </cell>
          <cell r="F291">
            <v>2841.6</v>
          </cell>
        </row>
        <row r="292">
          <cell r="B292" t="str">
            <v>EIA 1:3 ESP. 9MM</v>
          </cell>
        </row>
        <row r="294">
          <cell r="A294" t="str">
            <v>13.001.025-1</v>
          </cell>
          <cell r="B294" t="str">
            <v>EMBOCO C/ARG. DE CIM. E AREIA 1:3, ESP. 1,5CM, INCL. CHAPISC</v>
          </cell>
          <cell r="C294" t="str">
            <v>M2</v>
          </cell>
          <cell r="D294">
            <v>47</v>
          </cell>
          <cell r="E294">
            <v>7.3</v>
          </cell>
          <cell r="F294">
            <v>343.1</v>
          </cell>
        </row>
        <row r="295">
          <cell r="B295" t="str">
            <v>O DE CIM. E AREIA 1:3, ESP. 9MM</v>
          </cell>
        </row>
        <row r="297">
          <cell r="A297" t="str">
            <v>13.026.020-0</v>
          </cell>
          <cell r="B297" t="str">
            <v>REVESTIMENTO DE AZUL. DE COR, 15 X 15CM EXTRA</v>
          </cell>
          <cell r="C297" t="str">
            <v>M2</v>
          </cell>
          <cell r="D297">
            <v>1327</v>
          </cell>
          <cell r="E297">
            <v>26.78</v>
          </cell>
          <cell r="F297">
            <v>35537.06</v>
          </cell>
        </row>
        <row r="300">
          <cell r="A300" t="str">
            <v>13.045.045-0</v>
          </cell>
          <cell r="B300" t="str">
            <v>PEITORIL DE MARM. BRANCO, ESP. 2CM, EM 2 TIRAS SOMANDO 20CM,</v>
          </cell>
          <cell r="C300" t="str">
            <v>M</v>
          </cell>
          <cell r="D300">
            <v>23</v>
          </cell>
          <cell r="E300">
            <v>16.45</v>
          </cell>
          <cell r="F300">
            <v>378.35</v>
          </cell>
        </row>
        <row r="301">
          <cell r="B301" t="str">
            <v xml:space="preserve"> SUPERPOSTAS, C/ 2 POLIMENTOS, ASSENT. C/ARG. E NATA DE CIM.</v>
          </cell>
        </row>
        <row r="303">
          <cell r="A303" t="str">
            <v>13.190.015-0</v>
          </cell>
          <cell r="B303" t="str">
            <v>FORRO TIPO ACUSTICO EM PLACAS DE 12MM DE ESP., APLICADO SOBR</v>
          </cell>
          <cell r="C303" t="str">
            <v>M2</v>
          </cell>
          <cell r="D303">
            <v>598</v>
          </cell>
          <cell r="E303">
            <v>24</v>
          </cell>
          <cell r="F303">
            <v>14352</v>
          </cell>
        </row>
        <row r="304">
          <cell r="B304" t="str">
            <v>E PERFIS MET. E PRESO AO TETO P/TIRANTES DE ARAME</v>
          </cell>
        </row>
        <row r="306">
          <cell r="A306" t="str">
            <v>13.301.080-1</v>
          </cell>
          <cell r="B306" t="str">
            <v>PISO CIMENTADO, ESP. 1,5CM, C/ARG. DE CIM. E AREIA 1:3, ALIS</v>
          </cell>
          <cell r="C306" t="str">
            <v>M2</v>
          </cell>
          <cell r="D306">
            <v>20</v>
          </cell>
          <cell r="E306">
            <v>7.69</v>
          </cell>
          <cell r="F306">
            <v>153.80000000000001</v>
          </cell>
        </row>
        <row r="307">
          <cell r="B307" t="str">
            <v>. A COLHER SOBRE BASE EXIST.</v>
          </cell>
        </row>
        <row r="309">
          <cell r="A309" t="str">
            <v>13.365.060-0</v>
          </cell>
          <cell r="B309" t="str">
            <v>CAPA DE DEGRAU DE GRAN. PRETO, C/ 3 X 28CM, C/ 1 POLIMENTO,</v>
          </cell>
          <cell r="C309" t="str">
            <v>M</v>
          </cell>
          <cell r="D309">
            <v>10</v>
          </cell>
          <cell r="E309">
            <v>49.49</v>
          </cell>
          <cell r="F309">
            <v>494.9</v>
          </cell>
        </row>
        <row r="310">
          <cell r="B310" t="str">
            <v>ASSENT. C/ARG. E REJUNT. C/CIM. E COR.</v>
          </cell>
        </row>
        <row r="312">
          <cell r="A312" t="str">
            <v>13.370.015-0</v>
          </cell>
          <cell r="B312" t="str">
            <v>PATIO DE CONCR.,ESP.DE 10CM, TRACO 1:2:3, EM QUADROS DE 1,50</v>
          </cell>
          <cell r="C312" t="str">
            <v>M2</v>
          </cell>
          <cell r="D312">
            <v>836.17</v>
          </cell>
          <cell r="E312">
            <v>15.09</v>
          </cell>
          <cell r="F312">
            <v>12617.8</v>
          </cell>
        </row>
        <row r="313">
          <cell r="B313" t="str">
            <v xml:space="preserve"> X 1,50M, C/SARRAFOS DE PINHO INCORPORADOS,EXCL.PREP.DO TER.</v>
          </cell>
        </row>
        <row r="315">
          <cell r="A315" t="str">
            <v>13.385.002-0</v>
          </cell>
          <cell r="B315" t="str">
            <v>PISO DE ALTA RESISTENCIA, MONOLITICO, EM ARG. DE CIM. E AGRE</v>
          </cell>
          <cell r="C315" t="str">
            <v>M2</v>
          </cell>
          <cell r="D315">
            <v>598</v>
          </cell>
          <cell r="E315">
            <v>32.42</v>
          </cell>
          <cell r="F315">
            <v>19387.16</v>
          </cell>
        </row>
        <row r="316">
          <cell r="B316" t="str">
            <v>G. MINERAL, ESP. DE 0,8CM COR PRETA, 3 POLIMENTOS, INCL.BASE</v>
          </cell>
        </row>
        <row r="318">
          <cell r="A318" t="str">
            <v>13.385.006-0</v>
          </cell>
          <cell r="B318" t="str">
            <v>RODAPE EM ARG. DE CIM. E AGREG. MINERAL, C/ 10CM DE ALT., CO</v>
          </cell>
          <cell r="C318" t="str">
            <v>M</v>
          </cell>
          <cell r="D318">
            <v>321</v>
          </cell>
          <cell r="E318">
            <v>10.85</v>
          </cell>
          <cell r="F318">
            <v>3482.85</v>
          </cell>
        </row>
        <row r="319">
          <cell r="B319" t="str">
            <v>R PRETA, 3 POLIMENTOS, JUNTO AO PISO EM MEIA CANA</v>
          </cell>
        </row>
        <row r="321">
          <cell r="A321" t="str">
            <v>14.002.136-0</v>
          </cell>
          <cell r="B321" t="str">
            <v>GRADE DE FERRO P/PROT. DE JANELA OU APARELHO DE AR CONDICION</v>
          </cell>
          <cell r="C321" t="str">
            <v>M2</v>
          </cell>
          <cell r="D321">
            <v>1</v>
          </cell>
          <cell r="E321">
            <v>112.52</v>
          </cell>
          <cell r="F321">
            <v>112.52</v>
          </cell>
        </row>
        <row r="322">
          <cell r="B322" t="str">
            <v>ADO, FORMADA P/BARRAS QUADRADAS DE 3/8"</v>
          </cell>
        </row>
        <row r="324">
          <cell r="A324" t="str">
            <v>14.002.165-0</v>
          </cell>
          <cell r="B324" t="str">
            <v>ESCADA DE MARINHEIRO, C/LARG. DE 0,40CM; EXEC. EM BARRA DE 1</v>
          </cell>
          <cell r="C324" t="str">
            <v>M</v>
          </cell>
          <cell r="D324">
            <v>3.4</v>
          </cell>
          <cell r="E324">
            <v>78.02</v>
          </cell>
          <cell r="F324">
            <v>265.26</v>
          </cell>
        </row>
        <row r="325">
          <cell r="B325" t="str">
            <v>.1/2" X 1/4", DEGRAUS EM FERRO REDONDO DE 5/8"</v>
          </cell>
        </row>
        <row r="327">
          <cell r="A327" t="str">
            <v>14.002.171-0</v>
          </cell>
          <cell r="B327" t="str">
            <v>PORTINHOLA P/ALCAPAO, CISTERNA OU CX. D'AGUA ELEVADA, EM CHA</v>
          </cell>
          <cell r="C327" t="str">
            <v>M2</v>
          </cell>
          <cell r="D327">
            <v>1.28</v>
          </cell>
          <cell r="E327">
            <v>110.21</v>
          </cell>
          <cell r="F327">
            <v>141.06</v>
          </cell>
        </row>
        <row r="328">
          <cell r="B328" t="str">
            <v>PA DE FºGALV. Nº16, MED. 0,80 X 0,80M</v>
          </cell>
        </row>
        <row r="330">
          <cell r="A330" t="str">
            <v>14.003.091-0</v>
          </cell>
          <cell r="B330" t="str">
            <v>PORTA DE ALUMINIO ANODIZADO, DE CORRER, MED. 1,60 X 2,10M, C</v>
          </cell>
          <cell r="C330" t="str">
            <v>M2</v>
          </cell>
          <cell r="D330">
            <v>3.4</v>
          </cell>
          <cell r="E330">
            <v>195.74</v>
          </cell>
          <cell r="F330">
            <v>665.51</v>
          </cell>
        </row>
        <row r="331">
          <cell r="B331" t="str">
            <v>/ 2 FL. TENDO 1 CONTRA-PINAZIO DIVIDINDO A ESQUADRIA</v>
          </cell>
        </row>
        <row r="333">
          <cell r="A333" t="str">
            <v>14.003.175-0</v>
          </cell>
          <cell r="B333" t="str">
            <v>CANTONEIRA DE ALUMINIO DE ABAS IGUAIS DE 1/2" X 1/2" X 1/8"</v>
          </cell>
          <cell r="C333" t="str">
            <v>M</v>
          </cell>
          <cell r="D333">
            <v>138.6</v>
          </cell>
          <cell r="E333">
            <v>3.38</v>
          </cell>
          <cell r="F333">
            <v>468.46</v>
          </cell>
        </row>
        <row r="334">
          <cell r="B334" t="str">
            <v>PREFORCO DE CANTO DE PAREDE (ARESTA VIVA)</v>
          </cell>
        </row>
        <row r="336">
          <cell r="A336" t="str">
            <v>14.004.015-0</v>
          </cell>
          <cell r="B336" t="str">
            <v>VIDRO PLANO TRANSPARENTE, COMUM, DE 4MM DE ESPESSURA. FORNE-</v>
          </cell>
          <cell r="C336" t="str">
            <v>M2</v>
          </cell>
          <cell r="D336">
            <v>13.44</v>
          </cell>
          <cell r="E336">
            <v>23.76</v>
          </cell>
          <cell r="F336">
            <v>319.33</v>
          </cell>
        </row>
        <row r="337">
          <cell r="B337" t="str">
            <v>CIMENTO E COLOCACAO</v>
          </cell>
        </row>
        <row r="339">
          <cell r="A339" t="str">
            <v>14.004.100-0</v>
          </cell>
          <cell r="B339" t="str">
            <v>ESPELHO DE CRISTAL DE 4MM DE ESP., C/MOLDURA DE MAD.</v>
          </cell>
          <cell r="C339" t="str">
            <v>M2</v>
          </cell>
          <cell r="D339">
            <v>8</v>
          </cell>
          <cell r="E339">
            <v>54.71</v>
          </cell>
          <cell r="F339">
            <v>437.68</v>
          </cell>
        </row>
        <row r="342">
          <cell r="A342" t="str">
            <v>14.004.120-0</v>
          </cell>
          <cell r="B342" t="str">
            <v>VIDRO TEMPERADO, INCOLOR, DE 10MM, P/PORTAS OU PAINEIS FIXOS</v>
          </cell>
          <cell r="C342" t="str">
            <v>M2</v>
          </cell>
          <cell r="D342">
            <v>3.8</v>
          </cell>
          <cell r="E342">
            <v>150</v>
          </cell>
          <cell r="F342">
            <v>570</v>
          </cell>
        </row>
        <row r="345">
          <cell r="A345" t="str">
            <v>14.007.045-0</v>
          </cell>
          <cell r="B345" t="str">
            <v>CONJUNTO DE FERRAG. P/PORTA DE MAD. DE 1 FL., INT., SOCIAL O</v>
          </cell>
          <cell r="C345" t="str">
            <v>UN</v>
          </cell>
          <cell r="D345">
            <v>9</v>
          </cell>
          <cell r="E345">
            <v>10.199999999999999</v>
          </cell>
          <cell r="F345">
            <v>91.8</v>
          </cell>
        </row>
        <row r="346">
          <cell r="B346" t="str">
            <v>U DE SERV.</v>
          </cell>
        </row>
        <row r="348">
          <cell r="A348" t="str">
            <v>14.007.060-0</v>
          </cell>
          <cell r="B348" t="str">
            <v>CONJUNTO DE FERRAG. P/PORTA DE MAD. DE 1 FL., DE ABRIR, P/BA</v>
          </cell>
          <cell r="C348" t="str">
            <v>UN</v>
          </cell>
          <cell r="D348">
            <v>4</v>
          </cell>
          <cell r="E348">
            <v>31.42</v>
          </cell>
          <cell r="F348">
            <v>125.68</v>
          </cell>
        </row>
        <row r="349">
          <cell r="B349" t="str">
            <v>NHEIRO</v>
          </cell>
        </row>
        <row r="351">
          <cell r="A351" t="str">
            <v>14.007.070-0</v>
          </cell>
          <cell r="B351" t="str">
            <v>CONJUNTO DE FERRAG. P/PORTA DE MAD. DE 1 FL., DE ABRIR, P/SA</v>
          </cell>
          <cell r="C351" t="str">
            <v>UN</v>
          </cell>
          <cell r="D351">
            <v>16</v>
          </cell>
          <cell r="E351">
            <v>13.99</v>
          </cell>
          <cell r="F351">
            <v>223.84</v>
          </cell>
        </row>
        <row r="352">
          <cell r="B352" t="str">
            <v>NIT. OU CHUVEIRO COLETIVO</v>
          </cell>
        </row>
        <row r="354">
          <cell r="A354" t="str">
            <v>14.007.170-0</v>
          </cell>
          <cell r="B354" t="str">
            <v>CONJUNTO COMPLETO DE FERRAG. P/PORTA DE 2 FL. DE VIDRO TEMPE</v>
          </cell>
          <cell r="C354" t="str">
            <v>UN</v>
          </cell>
          <cell r="D354">
            <v>1</v>
          </cell>
          <cell r="E354">
            <v>301.8</v>
          </cell>
          <cell r="F354">
            <v>301.8</v>
          </cell>
        </row>
        <row r="355">
          <cell r="B355" t="str">
            <v>RADO 10MM</v>
          </cell>
        </row>
        <row r="357">
          <cell r="A357" t="str">
            <v>14.007.190-0</v>
          </cell>
          <cell r="B357" t="str">
            <v>MOLA HIDR. DE PISO, P/PORTA DE VIDRO TEMPERADO 10MM</v>
          </cell>
          <cell r="C357" t="str">
            <v>UN</v>
          </cell>
          <cell r="D357">
            <v>2</v>
          </cell>
          <cell r="E357">
            <v>315</v>
          </cell>
          <cell r="F357">
            <v>630</v>
          </cell>
        </row>
        <row r="360">
          <cell r="A360" t="str">
            <v>14.007.347-0</v>
          </cell>
          <cell r="B360" t="str">
            <v>PUXADOR DE MAD. P/PORTA DE VIDRO TEMPERADO</v>
          </cell>
          <cell r="C360" t="str">
            <v>UN</v>
          </cell>
          <cell r="D360">
            <v>2</v>
          </cell>
          <cell r="E360">
            <v>13.51</v>
          </cell>
          <cell r="F360">
            <v>27.02</v>
          </cell>
        </row>
        <row r="363">
          <cell r="A363" t="str">
            <v>14.008.020-0</v>
          </cell>
          <cell r="B363" t="str">
            <v>PORTA COMP. DE 80 X 210 X 3CM, MARCO DE 7 X 3CM, A PORTA COM</v>
          </cell>
          <cell r="C363" t="str">
            <v>UN</v>
          </cell>
          <cell r="D363">
            <v>13</v>
          </cell>
          <cell r="E363">
            <v>241.36</v>
          </cell>
          <cell r="F363">
            <v>3137.68</v>
          </cell>
        </row>
        <row r="364">
          <cell r="B364" t="str">
            <v>O O MARCO SERAO REVEST. C/CHAPA LAMIN. DE 1MM DE ESP.</v>
          </cell>
        </row>
        <row r="366">
          <cell r="A366" t="str">
            <v>14.009.110-0</v>
          </cell>
          <cell r="B366" t="str">
            <v>COLOCACAO DE MOLA FECHA PORTA, EM MAD.</v>
          </cell>
          <cell r="C366" t="str">
            <v>UN</v>
          </cell>
          <cell r="D366">
            <v>13</v>
          </cell>
          <cell r="E366">
            <v>4.7300000000000004</v>
          </cell>
          <cell r="F366">
            <v>61.49</v>
          </cell>
        </row>
        <row r="369">
          <cell r="A369" t="str">
            <v>14.999.001-0</v>
          </cell>
          <cell r="B369" t="str">
            <v>ESQUADRIA DE ALUMINIO TIPO MAXIM-AR DE 3400 X 600, CONFORME PROJ</v>
          </cell>
          <cell r="C369" t="str">
            <v>UN</v>
          </cell>
          <cell r="D369">
            <v>4</v>
          </cell>
          <cell r="E369">
            <v>1350.42</v>
          </cell>
          <cell r="F369">
            <v>5401.68</v>
          </cell>
        </row>
        <row r="370">
          <cell r="B370" t="str">
            <v>E ESPECIFICAÇÕES</v>
          </cell>
        </row>
        <row r="372">
          <cell r="A372" t="str">
            <v>14.999.002-0</v>
          </cell>
          <cell r="B372" t="str">
            <v>ESQUADRIA DE ALUMINIO TIPO MAXIM-AR DE 2200 X 600, CONFORME PROJ</v>
          </cell>
          <cell r="C372" t="str">
            <v>UN</v>
          </cell>
          <cell r="D372">
            <v>4</v>
          </cell>
          <cell r="E372">
            <v>390.81</v>
          </cell>
          <cell r="F372">
            <v>1563.24</v>
          </cell>
        </row>
        <row r="373">
          <cell r="B373" t="str">
            <v>E ESPECIFICAÇÕES</v>
          </cell>
        </row>
        <row r="375">
          <cell r="A375" t="str">
            <v>14.999.003-0</v>
          </cell>
          <cell r="B375" t="str">
            <v>ESQUADRIA DE ALUMINIO TIPO MAXIM-AR C/BANDEIRA DE 12950 X 2740,</v>
          </cell>
          <cell r="C375" t="str">
            <v>UN</v>
          </cell>
          <cell r="D375">
            <v>3</v>
          </cell>
          <cell r="E375">
            <v>6993.64</v>
          </cell>
          <cell r="F375">
            <v>20980.92</v>
          </cell>
        </row>
        <row r="376">
          <cell r="B376" t="str">
            <v>CONFORME PROJETOS E ESPECIFICAÇÕES</v>
          </cell>
        </row>
        <row r="378">
          <cell r="A378" t="str">
            <v>14.999.004-0</v>
          </cell>
          <cell r="B378" t="str">
            <v>ESQUADRIA DE ALUMINIO TIPO MAXIM-AR C/BANDEIRA DE 12950 X 2740,</v>
          </cell>
          <cell r="C378" t="str">
            <v>UN</v>
          </cell>
          <cell r="D378">
            <v>1</v>
          </cell>
          <cell r="E378">
            <v>7386.15</v>
          </cell>
          <cell r="F378">
            <v>7386.15</v>
          </cell>
        </row>
        <row r="379">
          <cell r="B379" t="str">
            <v>CONFORME PROJETOS E ESPECIFICAÇÕES REF. (30059/30060)</v>
          </cell>
        </row>
        <row r="381">
          <cell r="A381" t="str">
            <v>14.999.005-0</v>
          </cell>
          <cell r="B381" t="str">
            <v>VIDRO DE 6MM LAMINADO, CONFORME ESPECIFICAÇÕES</v>
          </cell>
          <cell r="C381" t="str">
            <v>M2</v>
          </cell>
          <cell r="D381">
            <v>141.93</v>
          </cell>
          <cell r="E381">
            <v>82</v>
          </cell>
          <cell r="F381">
            <v>11638.26</v>
          </cell>
        </row>
        <row r="382">
          <cell r="B382" t="str">
            <v>CONFORME PROJETOS E ESPECIFICAÇÕES REF. (30059/30060)</v>
          </cell>
        </row>
        <row r="384">
          <cell r="A384" t="str">
            <v>15.001.071-0</v>
          </cell>
          <cell r="B384" t="str">
            <v>ABRIGO P/HIDROMETRO DE 1", DIM. DE 0,90 X 0,50 X 0,60M, EM A</v>
          </cell>
          <cell r="C384" t="str">
            <v>UN</v>
          </cell>
          <cell r="D384">
            <v>1</v>
          </cell>
          <cell r="E384">
            <v>160.94</v>
          </cell>
          <cell r="F384">
            <v>160.94</v>
          </cell>
        </row>
        <row r="385">
          <cell r="B385" t="str">
            <v>LVEN. DE TIJ., C/PORTA DE 0,80 X 0,50M</v>
          </cell>
        </row>
        <row r="387">
          <cell r="A387" t="str">
            <v>15.001.075-0</v>
          </cell>
          <cell r="B387" t="str">
            <v>ABRIGO P/BOMBA, DIM. DE 0,70 X 0,50 X 0,50M, EM ALVEN. DE TI</v>
          </cell>
          <cell r="C387" t="str">
            <v>UN</v>
          </cell>
          <cell r="D387">
            <v>2</v>
          </cell>
          <cell r="E387">
            <v>152.41</v>
          </cell>
          <cell r="F387">
            <v>304.82</v>
          </cell>
        </row>
        <row r="388">
          <cell r="B388" t="str">
            <v>J., C/PORTA DE 0,60 X 0,40M</v>
          </cell>
        </row>
        <row r="390">
          <cell r="A390" t="str">
            <v>15.002.063-0</v>
          </cell>
          <cell r="B390" t="str">
            <v>CAIXA DE GORDURA DUPLA, CILINDRICA, EM ANEIS DE CONCR., 60CM</v>
          </cell>
          <cell r="C390" t="str">
            <v>UN</v>
          </cell>
          <cell r="D390">
            <v>2</v>
          </cell>
          <cell r="E390">
            <v>49.07</v>
          </cell>
          <cell r="F390">
            <v>98.14</v>
          </cell>
        </row>
        <row r="391">
          <cell r="B391" t="str">
            <v xml:space="preserve"> DIAM., 90CM PROF., INCL. TAMPA</v>
          </cell>
        </row>
        <row r="393">
          <cell r="A393" t="str">
            <v>15.002.200-0</v>
          </cell>
          <cell r="B393" t="str">
            <v>CAIXA DE INSPECAO DE CONCR. PRE-MOLDADO, C/ 925MM DE ALT. TO</v>
          </cell>
          <cell r="C393" t="str">
            <v>UN</v>
          </cell>
          <cell r="D393">
            <v>1</v>
          </cell>
          <cell r="E393">
            <v>43.13</v>
          </cell>
          <cell r="F393">
            <v>43.13</v>
          </cell>
        </row>
        <row r="394">
          <cell r="B394" t="str">
            <v>TAL</v>
          </cell>
        </row>
        <row r="396">
          <cell r="A396" t="str">
            <v>15.002.205-0</v>
          </cell>
          <cell r="B396" t="str">
            <v>CAIXA DE INSPECAO DE CONCR. PRE-MOLDADO, C/ 625MM DE ALT. TO</v>
          </cell>
          <cell r="C396" t="str">
            <v>UN</v>
          </cell>
          <cell r="D396">
            <v>3</v>
          </cell>
          <cell r="E396">
            <v>32.159999999999997</v>
          </cell>
          <cell r="F396">
            <v>96.48</v>
          </cell>
        </row>
        <row r="397">
          <cell r="B397" t="str">
            <v>TAL</v>
          </cell>
        </row>
        <row r="399">
          <cell r="A399" t="str">
            <v>15.002.210-0</v>
          </cell>
          <cell r="B399" t="str">
            <v>CAIXA DE INSPECAO DE CONCR. PRE-MOLDADO, C/ 475MM DE ALT. TO</v>
          </cell>
          <cell r="C399" t="str">
            <v>UN</v>
          </cell>
          <cell r="D399">
            <v>5</v>
          </cell>
          <cell r="E399">
            <v>25.85</v>
          </cell>
          <cell r="F399">
            <v>129.25</v>
          </cell>
        </row>
        <row r="400">
          <cell r="B400" t="str">
            <v>TAL</v>
          </cell>
        </row>
        <row r="402">
          <cell r="A402" t="str">
            <v>15.003.178-0</v>
          </cell>
          <cell r="B402" t="str">
            <v>RALO DE COBERTURA SEMI-ESFERICO, C/ 4"</v>
          </cell>
          <cell r="C402" t="str">
            <v>UN</v>
          </cell>
          <cell r="D402">
            <v>7</v>
          </cell>
          <cell r="E402">
            <v>9.82</v>
          </cell>
          <cell r="F402">
            <v>68.739999999999995</v>
          </cell>
        </row>
        <row r="405">
          <cell r="A405" t="str">
            <v>15.004.014-0</v>
          </cell>
          <cell r="B405" t="str">
            <v>ALCA P/BARRILETE DE DISTRIB., EM TUBO PVC DE 110MM</v>
          </cell>
          <cell r="C405" t="str">
            <v>UN</v>
          </cell>
          <cell r="D405">
            <v>1</v>
          </cell>
          <cell r="E405">
            <v>903.62</v>
          </cell>
          <cell r="F405">
            <v>903.62</v>
          </cell>
        </row>
        <row r="408">
          <cell r="A408" t="str">
            <v>15.004.023-0</v>
          </cell>
          <cell r="B408" t="str">
            <v>COLUNA DE PVC, C/DIAM. DE 25MM</v>
          </cell>
          <cell r="C408" t="str">
            <v>M</v>
          </cell>
          <cell r="D408">
            <v>10</v>
          </cell>
          <cell r="E408">
            <v>4.3499999999999996</v>
          </cell>
          <cell r="F408">
            <v>43.5</v>
          </cell>
        </row>
        <row r="411">
          <cell r="A411" t="str">
            <v>15.004.024-0</v>
          </cell>
          <cell r="B411" t="str">
            <v>COLUNA DE PVC, C/DIAM. DE 32MM</v>
          </cell>
          <cell r="C411" t="str">
            <v>M</v>
          </cell>
          <cell r="D411">
            <v>10</v>
          </cell>
          <cell r="E411">
            <v>5.23</v>
          </cell>
          <cell r="F411">
            <v>52.3</v>
          </cell>
        </row>
        <row r="414">
          <cell r="A414" t="str">
            <v>15.004.026-0</v>
          </cell>
          <cell r="B414" t="str">
            <v>COLUNA DE PVC, C/DIAM. DE 50MM</v>
          </cell>
          <cell r="C414" t="str">
            <v>M</v>
          </cell>
          <cell r="D414">
            <v>8</v>
          </cell>
          <cell r="E414">
            <v>7.3</v>
          </cell>
          <cell r="F414">
            <v>58.4</v>
          </cell>
        </row>
        <row r="417">
          <cell r="A417" t="str">
            <v>15.004.028-0</v>
          </cell>
          <cell r="B417" t="str">
            <v>COLUNA DE PVC, C/DIAM. DE 75MM</v>
          </cell>
          <cell r="C417" t="str">
            <v>M</v>
          </cell>
          <cell r="D417">
            <v>20</v>
          </cell>
          <cell r="E417">
            <v>13.83</v>
          </cell>
          <cell r="F417">
            <v>276.60000000000002</v>
          </cell>
        </row>
        <row r="420">
          <cell r="A420" t="str">
            <v>15.004.045-0</v>
          </cell>
          <cell r="B420" t="str">
            <v>INSTALACAO E ASSENT. DE CHUVEIRO</v>
          </cell>
          <cell r="C420" t="str">
            <v>UN</v>
          </cell>
          <cell r="D420">
            <v>2</v>
          </cell>
          <cell r="E420">
            <v>50.01</v>
          </cell>
          <cell r="F420">
            <v>100.02</v>
          </cell>
        </row>
        <row r="423">
          <cell r="A423" t="str">
            <v>15.004.046-0</v>
          </cell>
          <cell r="B423" t="str">
            <v>INSTALACAO E ASSENT. DE CHUVEIRO ELETR.</v>
          </cell>
          <cell r="C423" t="str">
            <v>UN</v>
          </cell>
          <cell r="D423">
            <v>2</v>
          </cell>
          <cell r="E423">
            <v>80.08</v>
          </cell>
          <cell r="F423">
            <v>160.16</v>
          </cell>
        </row>
        <row r="426">
          <cell r="A426" t="str">
            <v>15.004.050-0</v>
          </cell>
          <cell r="B426" t="str">
            <v>INSTALACAO E ASSENT. DE MICTORIO</v>
          </cell>
          <cell r="C426" t="str">
            <v>UN</v>
          </cell>
          <cell r="D426">
            <v>4</v>
          </cell>
          <cell r="E426">
            <v>37.71</v>
          </cell>
          <cell r="F426">
            <v>150.84</v>
          </cell>
        </row>
        <row r="429">
          <cell r="A429" t="str">
            <v>15.004.059-0</v>
          </cell>
          <cell r="B429" t="str">
            <v>INSTALACAO E ASSENT. DE DUCHINHA MANUAL P/BANHEIRO</v>
          </cell>
          <cell r="C429" t="str">
            <v>UN</v>
          </cell>
          <cell r="D429">
            <v>15</v>
          </cell>
          <cell r="E429">
            <v>32.42</v>
          </cell>
          <cell r="F429">
            <v>486.3</v>
          </cell>
        </row>
        <row r="432">
          <cell r="A432" t="str">
            <v>15.004.062-0</v>
          </cell>
          <cell r="B432" t="str">
            <v>INSTALACAO E ASSENT. DE PIA C/CUBA DUPLA</v>
          </cell>
          <cell r="C432" t="str">
            <v>UN</v>
          </cell>
          <cell r="D432">
            <v>2</v>
          </cell>
          <cell r="E432">
            <v>57.29</v>
          </cell>
          <cell r="F432">
            <v>114.58</v>
          </cell>
        </row>
        <row r="435">
          <cell r="A435" t="str">
            <v>15.004.065-0</v>
          </cell>
          <cell r="B435" t="str">
            <v>INSTALACAO E ASSENT. DE FILTRO RESIDENCIAL</v>
          </cell>
          <cell r="C435" t="str">
            <v>UN</v>
          </cell>
          <cell r="D435">
            <v>4</v>
          </cell>
          <cell r="E435">
            <v>33.42</v>
          </cell>
          <cell r="F435">
            <v>133.68</v>
          </cell>
        </row>
        <row r="438">
          <cell r="A438" t="str">
            <v>15.004.067-0</v>
          </cell>
          <cell r="B438" t="str">
            <v>INSTALACAO E ASSENT. DE FILTRO INDUSTRIAL</v>
          </cell>
          <cell r="C438" t="str">
            <v>UN</v>
          </cell>
          <cell r="D438">
            <v>2</v>
          </cell>
          <cell r="E438">
            <v>49.5</v>
          </cell>
          <cell r="F438">
            <v>99</v>
          </cell>
        </row>
        <row r="441">
          <cell r="A441" t="str">
            <v>15.004.085-0</v>
          </cell>
          <cell r="B441" t="str">
            <v>INSTALACAO E ASSENT. DE VALV. DE DESC.</v>
          </cell>
          <cell r="C441" t="str">
            <v>UN</v>
          </cell>
          <cell r="D441">
            <v>12</v>
          </cell>
          <cell r="E441">
            <v>47.46</v>
          </cell>
          <cell r="F441">
            <v>569.52</v>
          </cell>
        </row>
        <row r="444">
          <cell r="A444" t="str">
            <v>15.004.102-1</v>
          </cell>
          <cell r="B444" t="str">
            <v>INSTALACAO E ASSENT. DE VASO SANIT. INDIVIDUAL, EM PAV. ELEV</v>
          </cell>
          <cell r="C444" t="str">
            <v>UN</v>
          </cell>
          <cell r="D444">
            <v>6</v>
          </cell>
          <cell r="E444">
            <v>77.099999999999994</v>
          </cell>
          <cell r="F444">
            <v>462.6</v>
          </cell>
        </row>
        <row r="445">
          <cell r="B445" t="str">
            <v>ADO,M C/TUBO PVC DE 50MM</v>
          </cell>
        </row>
        <row r="447">
          <cell r="A447" t="str">
            <v>15.004.105-0</v>
          </cell>
          <cell r="B447" t="str">
            <v>INSTALACAO E ASSENT. DE VASO SANIT. INDIVIDUAL EM PAV. TERRE</v>
          </cell>
          <cell r="C447" t="str">
            <v>UN</v>
          </cell>
          <cell r="D447">
            <v>6</v>
          </cell>
          <cell r="E447">
            <v>77.319999999999993</v>
          </cell>
          <cell r="F447">
            <v>463.92</v>
          </cell>
        </row>
        <row r="448">
          <cell r="B448" t="str">
            <v>O, C/TUBO DE PVC DE 50MM</v>
          </cell>
        </row>
        <row r="450">
          <cell r="A450" t="str">
            <v>15.004.170-0</v>
          </cell>
          <cell r="B450" t="str">
            <v>RALO SECO (SIMPLES) DE PVC, DE ALT. REGULAVEL, C/GRELHA</v>
          </cell>
          <cell r="C450" t="str">
            <v>UN</v>
          </cell>
          <cell r="D450">
            <v>4</v>
          </cell>
          <cell r="E450">
            <v>16.36</v>
          </cell>
          <cell r="F450">
            <v>65.44</v>
          </cell>
        </row>
        <row r="453">
          <cell r="A453" t="str">
            <v>15.004.175-1</v>
          </cell>
          <cell r="B453" t="str">
            <v>RALO SIFONADO DE PVC RIGIDO EM PAV. ELEVADO, C/SAIDA DE 75MM</v>
          </cell>
          <cell r="C453" t="str">
            <v>UN</v>
          </cell>
          <cell r="D453">
            <v>7</v>
          </cell>
          <cell r="E453">
            <v>49</v>
          </cell>
          <cell r="F453">
            <v>343</v>
          </cell>
        </row>
        <row r="454">
          <cell r="B454" t="str">
            <v>, GRELHA REDONDA E PORTA GRELHA</v>
          </cell>
        </row>
        <row r="456">
          <cell r="A456" t="str">
            <v>15.004.180-0</v>
          </cell>
          <cell r="B456" t="str">
            <v>RALO SIFONADO DE PVC RIGIDO EM PAV. TERREO, C/SAIDA DE 75MM,</v>
          </cell>
          <cell r="C456" t="str">
            <v>UN</v>
          </cell>
          <cell r="D456">
            <v>4</v>
          </cell>
          <cell r="E456">
            <v>25.36</v>
          </cell>
          <cell r="F456">
            <v>101.44</v>
          </cell>
        </row>
        <row r="457">
          <cell r="B457" t="str">
            <v xml:space="preserve"> GRELHA REDONDA E PORTA GRELHA</v>
          </cell>
        </row>
        <row r="459">
          <cell r="A459" t="str">
            <v>15.004.190-0</v>
          </cell>
          <cell r="B459" t="str">
            <v>LIGACAO A COLUNA DE GORDURA DE ESG. DE PIAS EM TUBO DE PVC,</v>
          </cell>
          <cell r="C459" t="str">
            <v>UN</v>
          </cell>
          <cell r="D459">
            <v>2</v>
          </cell>
          <cell r="E459">
            <v>10.64</v>
          </cell>
          <cell r="F459">
            <v>21.28</v>
          </cell>
        </row>
        <row r="460">
          <cell r="B460" t="str">
            <v>DIAM. DE 50MM, C/CONEXOES</v>
          </cell>
        </row>
        <row r="462">
          <cell r="A462" t="str">
            <v>15.004.202-0</v>
          </cell>
          <cell r="B462" t="str">
            <v>TUBO DE QUEDA EM PVC, DE 100MM, INCL."T" SANIT.</v>
          </cell>
          <cell r="C462" t="str">
            <v>M</v>
          </cell>
          <cell r="D462">
            <v>15</v>
          </cell>
          <cell r="E462">
            <v>18.88</v>
          </cell>
          <cell r="F462">
            <v>283.2</v>
          </cell>
        </row>
        <row r="465">
          <cell r="A465" t="str">
            <v>15.004.204-0</v>
          </cell>
          <cell r="B465" t="str">
            <v>TUBO DE QUEDA EM PVC, DE 75MM, INCL. "T" SANIT.</v>
          </cell>
          <cell r="C465" t="str">
            <v>M</v>
          </cell>
          <cell r="D465">
            <v>5</v>
          </cell>
          <cell r="E465">
            <v>11.63</v>
          </cell>
          <cell r="F465">
            <v>58.15</v>
          </cell>
        </row>
        <row r="468">
          <cell r="A468" t="str">
            <v>15.004.212-0</v>
          </cell>
          <cell r="B468" t="str">
            <v>TUBO P/VENTIL. EM PVC, DE 75MM</v>
          </cell>
          <cell r="C468" t="str">
            <v>M</v>
          </cell>
          <cell r="D468">
            <v>20</v>
          </cell>
          <cell r="E468">
            <v>4.72</v>
          </cell>
          <cell r="F468">
            <v>94.4</v>
          </cell>
        </row>
        <row r="471">
          <cell r="A471" t="str">
            <v>15.004.220-0</v>
          </cell>
          <cell r="B471" t="str">
            <v>TUBO DE QUEDA EM PVC REFORCADO, DE 150MM, INCL. "T" SANIT.</v>
          </cell>
          <cell r="C471" t="str">
            <v>M</v>
          </cell>
          <cell r="D471">
            <v>60</v>
          </cell>
          <cell r="E471">
            <v>47.3</v>
          </cell>
          <cell r="F471">
            <v>2838</v>
          </cell>
        </row>
        <row r="474">
          <cell r="A474" t="str">
            <v>15.004.255-0</v>
          </cell>
          <cell r="B474" t="str">
            <v>INSTALACAO E ASSENT., BEBEDOURO ELETR., TIPO PRESSAO C/ FILT</v>
          </cell>
          <cell r="C474" t="str">
            <v>UN</v>
          </cell>
          <cell r="D474">
            <v>1</v>
          </cell>
          <cell r="E474">
            <v>70.150000000000006</v>
          </cell>
          <cell r="F474">
            <v>70.150000000000006</v>
          </cell>
        </row>
        <row r="475">
          <cell r="B475" t="str">
            <v>RO, EXCL. FORN. DO APARELHO</v>
          </cell>
        </row>
        <row r="477">
          <cell r="A477" t="str">
            <v>15.007.210-0</v>
          </cell>
          <cell r="B477" t="str">
            <v>PARA-RAIO DE TELHADO, TIPO FRANKLIN, EM LATAO CROMADO H=37,5</v>
          </cell>
          <cell r="C477" t="str">
            <v>UN</v>
          </cell>
          <cell r="D477">
            <v>13</v>
          </cell>
          <cell r="E477">
            <v>214.9</v>
          </cell>
          <cell r="F477">
            <v>2793.7</v>
          </cell>
        </row>
        <row r="478">
          <cell r="B478" t="str">
            <v>CM</v>
          </cell>
        </row>
        <row r="480">
          <cell r="A480" t="str">
            <v>15.007.335-0</v>
          </cell>
          <cell r="B480" t="str">
            <v>HASTE P/ATERRAMENTO, DE COBRE DE 5/8", C/ 3,00M DE COMPR.</v>
          </cell>
          <cell r="C480" t="str">
            <v>UN</v>
          </cell>
          <cell r="D480">
            <v>10</v>
          </cell>
          <cell r="E480">
            <v>39.46</v>
          </cell>
          <cell r="F480">
            <v>394.6</v>
          </cell>
        </row>
        <row r="483">
          <cell r="A483" t="str">
            <v>15.007.504-0</v>
          </cell>
          <cell r="B483" t="str">
            <v>QUADRO DE DISTRIB. DE ENERGIA DE EMBUTIR P/INSTAL. DE ATE 18</v>
          </cell>
          <cell r="C483" t="str">
            <v>UN</v>
          </cell>
          <cell r="D483">
            <v>2</v>
          </cell>
          <cell r="E483">
            <v>79.89</v>
          </cell>
          <cell r="F483">
            <v>159.78</v>
          </cell>
        </row>
        <row r="484">
          <cell r="B484" t="str">
            <v xml:space="preserve"> DISJ. C/DISPOSITIVO P/CHAVE GERAL</v>
          </cell>
        </row>
        <row r="486">
          <cell r="A486" t="str">
            <v>15.007.507-0</v>
          </cell>
          <cell r="B486" t="str">
            <v>QUADRO DE DISTRIB. DE ENERGIA DE EMBUTIR P/INSTAL. DE ATE 24</v>
          </cell>
          <cell r="C486" t="str">
            <v>UN</v>
          </cell>
          <cell r="D486">
            <v>4</v>
          </cell>
          <cell r="E486">
            <v>99.24</v>
          </cell>
          <cell r="F486">
            <v>396.96</v>
          </cell>
        </row>
        <row r="487">
          <cell r="B487" t="str">
            <v xml:space="preserve"> DISJ. C/DISPOSITIVO P/CHAVE GERAL</v>
          </cell>
        </row>
        <row r="489">
          <cell r="A489" t="str">
            <v>15.007.511-0</v>
          </cell>
          <cell r="B489" t="str">
            <v>QUADRO DE DISTRIB. DE ENERGIA DE EMBUTIR P/INSTAL. DE ATE 32</v>
          </cell>
          <cell r="C489" t="str">
            <v>UN</v>
          </cell>
          <cell r="D489">
            <v>1</v>
          </cell>
          <cell r="E489">
            <v>127.03</v>
          </cell>
          <cell r="F489">
            <v>127.03</v>
          </cell>
        </row>
        <row r="490">
          <cell r="B490" t="str">
            <v xml:space="preserve"> DISJ. C/DISPOSITIVO P/CHAVE GERAL</v>
          </cell>
        </row>
        <row r="492">
          <cell r="A492" t="str">
            <v>15.007.570-0</v>
          </cell>
          <cell r="B492" t="str">
            <v>DISJUNTOR TERMOMAGNETICO UNIPOLAR, DE 10 A 30A X 240V</v>
          </cell>
          <cell r="C492" t="str">
            <v>UN</v>
          </cell>
          <cell r="D492">
            <v>139</v>
          </cell>
          <cell r="E492">
            <v>3.62</v>
          </cell>
          <cell r="F492">
            <v>503.18</v>
          </cell>
        </row>
        <row r="495">
          <cell r="A495" t="str">
            <v>15.007.605-0</v>
          </cell>
          <cell r="B495" t="str">
            <v>DISJUNTOR TERMOMAGNETICO, TRIPOLAR, DE 60 A 100A X 240V</v>
          </cell>
          <cell r="C495" t="str">
            <v>UN</v>
          </cell>
          <cell r="D495">
            <v>16</v>
          </cell>
          <cell r="E495">
            <v>31.12</v>
          </cell>
          <cell r="F495">
            <v>497.92</v>
          </cell>
        </row>
        <row r="498">
          <cell r="A498" t="str">
            <v>15.007.611-0</v>
          </cell>
          <cell r="B498" t="str">
            <v>DISJUNTOR TERMOMAGNETICO, TRIPOLAR, DE 300 A 400A X 240V</v>
          </cell>
          <cell r="C498" t="str">
            <v>UN</v>
          </cell>
          <cell r="D498">
            <v>1</v>
          </cell>
          <cell r="E498">
            <v>632.12</v>
          </cell>
          <cell r="F498">
            <v>632.12</v>
          </cell>
        </row>
        <row r="501">
          <cell r="A501" t="str">
            <v>15.008.205-0</v>
          </cell>
          <cell r="B501" t="str">
            <v>CABO C/ISOLAMENTO TERMOPLASTICO, BITOLA 2,5MM2, 600 / 1000V</v>
          </cell>
          <cell r="C501" t="str">
            <v>M</v>
          </cell>
          <cell r="D501">
            <v>800</v>
          </cell>
          <cell r="E501">
            <v>0.78</v>
          </cell>
          <cell r="F501">
            <v>624</v>
          </cell>
        </row>
        <row r="504">
          <cell r="A504" t="str">
            <v>15.008.210-0</v>
          </cell>
          <cell r="B504" t="str">
            <v>CABO C/ISOLAMENTO TERMOPLASTICO, BITOLA 4MM2, 600 / 1000V</v>
          </cell>
          <cell r="C504" t="str">
            <v>M</v>
          </cell>
          <cell r="D504">
            <v>1200</v>
          </cell>
          <cell r="E504">
            <v>1</v>
          </cell>
          <cell r="F504">
            <v>1200</v>
          </cell>
        </row>
        <row r="507">
          <cell r="A507" t="str">
            <v>15.008.245-0</v>
          </cell>
          <cell r="B507" t="str">
            <v>CABO C/ISOLAMENTO TERMOPLASTICO, BITOLA 95MM2, 600 / 1000V</v>
          </cell>
          <cell r="C507" t="str">
            <v>M</v>
          </cell>
          <cell r="D507">
            <v>260</v>
          </cell>
          <cell r="E507">
            <v>10.31</v>
          </cell>
          <cell r="F507">
            <v>2680.6</v>
          </cell>
        </row>
        <row r="510">
          <cell r="A510" t="str">
            <v>15.009.140-0</v>
          </cell>
          <cell r="B510" t="str">
            <v>CABO DE COBRE NU, BITOLA 35MM2</v>
          </cell>
          <cell r="C510" t="str">
            <v>M</v>
          </cell>
          <cell r="D510">
            <v>340</v>
          </cell>
          <cell r="E510">
            <v>2.72</v>
          </cell>
          <cell r="F510">
            <v>924.8</v>
          </cell>
        </row>
        <row r="513">
          <cell r="A513" t="str">
            <v>15.011.119-0</v>
          </cell>
          <cell r="B513" t="str">
            <v>ENTRADA DE SERV. PADRAO LIGHT, P/MEDICAO TRIFASICA, ENTRE 98</v>
          </cell>
          <cell r="C513" t="str">
            <v>UN</v>
          </cell>
          <cell r="D513">
            <v>1</v>
          </cell>
          <cell r="E513">
            <v>1817.74</v>
          </cell>
          <cell r="F513">
            <v>1817.74</v>
          </cell>
        </row>
        <row r="514">
          <cell r="B514" t="str">
            <v>,8 E 115,5KVA, LIGACAO SUBTER., DISJ. 3 X 350A</v>
          </cell>
        </row>
        <row r="516">
          <cell r="A516" t="str">
            <v>15.015.020-0</v>
          </cell>
          <cell r="B516" t="str">
            <v>INSTALACAO DE PONTO DE LUZ EQUIV. A 2 VARAS DE ELETR. DE PVC</v>
          </cell>
          <cell r="C516" t="str">
            <v>UN</v>
          </cell>
          <cell r="D516">
            <v>105</v>
          </cell>
          <cell r="E516">
            <v>44.58</v>
          </cell>
          <cell r="F516">
            <v>4680.8999999999996</v>
          </cell>
        </row>
        <row r="517">
          <cell r="B517" t="str">
            <v xml:space="preserve"> RIGIDO DE 3/4"</v>
          </cell>
        </row>
        <row r="519">
          <cell r="A519" t="str">
            <v>15.015.040-0</v>
          </cell>
          <cell r="B519" t="str">
            <v>INSTALACAO DE 1 CONJ. DE 2 PONTOS DE LUZ EQUIV. A 5 VARAS DE</v>
          </cell>
          <cell r="C519" t="str">
            <v>UN</v>
          </cell>
          <cell r="D519">
            <v>1</v>
          </cell>
          <cell r="E519">
            <v>67.95</v>
          </cell>
          <cell r="F519">
            <v>67.95</v>
          </cell>
        </row>
        <row r="520">
          <cell r="B520" t="str">
            <v xml:space="preserve"> ELETR. DE PVC RIGIDO DE 1/2"</v>
          </cell>
        </row>
        <row r="522">
          <cell r="A522" t="str">
            <v>15.015.191-0</v>
          </cell>
          <cell r="B522" t="str">
            <v>INSTALACAO DE PONTO DE TOMADA EQUIV. A 2 VARAS DE ELETR. DE</v>
          </cell>
          <cell r="C522" t="str">
            <v>UN</v>
          </cell>
          <cell r="D522">
            <v>190</v>
          </cell>
          <cell r="E522">
            <v>39.840000000000003</v>
          </cell>
          <cell r="F522">
            <v>7569.6</v>
          </cell>
        </row>
        <row r="523">
          <cell r="B523" t="str">
            <v>PVC RIGIDO DE 3/4"</v>
          </cell>
        </row>
        <row r="525">
          <cell r="A525" t="str">
            <v>15.015.195-0</v>
          </cell>
          <cell r="B525" t="str">
            <v>INSTALACAO DE 1 CONJ. DE 2 TOMADAS, EQUIV. A 3 VARAS DE ELET</v>
          </cell>
          <cell r="C525" t="str">
            <v>UN</v>
          </cell>
          <cell r="D525">
            <v>1</v>
          </cell>
          <cell r="E525">
            <v>46.44</v>
          </cell>
          <cell r="F525">
            <v>46.44</v>
          </cell>
        </row>
        <row r="526">
          <cell r="B526" t="str">
            <v>R. DE PVC RIGIDO DE 1/2"</v>
          </cell>
        </row>
        <row r="528">
          <cell r="A528" t="str">
            <v>15.020.025-0</v>
          </cell>
          <cell r="B528" t="str">
            <v>LAMPADA INCANDESCENTE DE 100W</v>
          </cell>
          <cell r="C528" t="str">
            <v>UN</v>
          </cell>
          <cell r="D528">
            <v>2</v>
          </cell>
          <cell r="E528">
            <v>1.07</v>
          </cell>
          <cell r="F528">
            <v>2.14</v>
          </cell>
        </row>
        <row r="531">
          <cell r="A531" t="str">
            <v>15.020.040-0</v>
          </cell>
          <cell r="B531" t="str">
            <v>LAMPADA FLUORESCENTE DE 40W</v>
          </cell>
          <cell r="C531" t="str">
            <v>UN</v>
          </cell>
          <cell r="D531">
            <v>206</v>
          </cell>
          <cell r="E531">
            <v>3.06</v>
          </cell>
          <cell r="F531">
            <v>630.36</v>
          </cell>
        </row>
        <row r="534">
          <cell r="A534" t="str">
            <v>15.029.011-0</v>
          </cell>
          <cell r="B534" t="str">
            <v>REGISTRO DE GAVETA EM BRONZE C/DIAM. DE 3/4"</v>
          </cell>
          <cell r="C534" t="str">
            <v>UN</v>
          </cell>
          <cell r="D534">
            <v>9</v>
          </cell>
          <cell r="E534">
            <v>11.66</v>
          </cell>
          <cell r="F534">
            <v>104.94</v>
          </cell>
        </row>
        <row r="537">
          <cell r="A537" t="str">
            <v>15.029.012-0</v>
          </cell>
          <cell r="B537" t="str">
            <v>REGISTRO DE GAVETA EM BRONZE C/DIAM. DE 1"</v>
          </cell>
          <cell r="C537" t="str">
            <v>UN</v>
          </cell>
          <cell r="D537">
            <v>2</v>
          </cell>
          <cell r="E537">
            <v>14.53</v>
          </cell>
          <cell r="F537">
            <v>29.06</v>
          </cell>
        </row>
        <row r="540">
          <cell r="A540" t="str">
            <v>15.029.016-0</v>
          </cell>
          <cell r="B540" t="str">
            <v>REGISTRO DE GAVETA EM BRONZE C/DIAM. DE 2.1/2"</v>
          </cell>
          <cell r="C540" t="str">
            <v>UN</v>
          </cell>
          <cell r="D540">
            <v>4</v>
          </cell>
          <cell r="E540">
            <v>75.069999999999993</v>
          </cell>
          <cell r="F540">
            <v>300.27999999999997</v>
          </cell>
        </row>
        <row r="543">
          <cell r="A543" t="str">
            <v>15.029.017-0</v>
          </cell>
          <cell r="B543" t="str">
            <v>REGISTRO DE GAVETA EM BRONZE C/DIAM. DE 3"</v>
          </cell>
          <cell r="C543" t="str">
            <v>UN</v>
          </cell>
          <cell r="D543">
            <v>3</v>
          </cell>
          <cell r="E543">
            <v>98.94</v>
          </cell>
          <cell r="F543">
            <v>296.82</v>
          </cell>
        </row>
        <row r="546">
          <cell r="A546" t="str">
            <v>15.029.018-0</v>
          </cell>
          <cell r="B546" t="str">
            <v>REGISTRO DE GAVETA EM BRONZE C/DIAM. DE 4"</v>
          </cell>
          <cell r="C546" t="str">
            <v>UN</v>
          </cell>
          <cell r="D546">
            <v>3</v>
          </cell>
          <cell r="E546">
            <v>143.54</v>
          </cell>
          <cell r="F546">
            <v>430.62</v>
          </cell>
        </row>
        <row r="549">
          <cell r="A549" t="str">
            <v>15.029.050-0</v>
          </cell>
          <cell r="B549" t="str">
            <v>VALVULA DE PE EM BRONZE C/DIAM. DE 1"</v>
          </cell>
          <cell r="C549" t="str">
            <v>UN</v>
          </cell>
          <cell r="D549">
            <v>2</v>
          </cell>
          <cell r="E549">
            <v>11.35</v>
          </cell>
          <cell r="F549">
            <v>22.7</v>
          </cell>
        </row>
        <row r="552">
          <cell r="A552" t="str">
            <v>15.029.081-0</v>
          </cell>
          <cell r="B552" t="str">
            <v>VALVULA DE RETENCAO VERT. EM BRONZE C/DIAM. DE 1"</v>
          </cell>
          <cell r="C552" t="str">
            <v>UN</v>
          </cell>
          <cell r="D552">
            <v>1</v>
          </cell>
          <cell r="E552">
            <v>12.82</v>
          </cell>
          <cell r="F552">
            <v>12.82</v>
          </cell>
        </row>
        <row r="555">
          <cell r="A555" t="str">
            <v>15.031.022-0</v>
          </cell>
          <cell r="B555" t="str">
            <v>TUBO DE FºGALV. DE 1.1/4", C/COSTURA, INCL. CONEXOES E EMEND</v>
          </cell>
          <cell r="C555" t="str">
            <v>M</v>
          </cell>
          <cell r="D555">
            <v>16</v>
          </cell>
          <cell r="E555">
            <v>8.4600000000000009</v>
          </cell>
          <cell r="F555">
            <v>135.36000000000001</v>
          </cell>
        </row>
        <row r="556">
          <cell r="B556" t="str">
            <v>AS, EXCL. ABERT. E FECHAM. DE RASGO</v>
          </cell>
        </row>
        <row r="558">
          <cell r="A558" t="str">
            <v>15.036.014-0</v>
          </cell>
          <cell r="B558" t="str">
            <v>TUBO PVC RQ P/AGUA FRIA C/DIAM. DE 2", EXCL. CONEXOES, EMEND</v>
          </cell>
          <cell r="C558" t="str">
            <v>M</v>
          </cell>
          <cell r="D558">
            <v>1</v>
          </cell>
          <cell r="E558">
            <v>7.71</v>
          </cell>
          <cell r="F558">
            <v>7.71</v>
          </cell>
        </row>
        <row r="559">
          <cell r="B559" t="str">
            <v>AS, ABERT. E FECHAM. DE RASGO</v>
          </cell>
        </row>
        <row r="561">
          <cell r="A561" t="str">
            <v>15.036.037-0</v>
          </cell>
          <cell r="B561" t="str">
            <v>TUBO PVC SD P/AGUA FRIA C/DIAM. DE 25MM, INCL. CONEXOES E EM</v>
          </cell>
          <cell r="C561" t="str">
            <v>M</v>
          </cell>
          <cell r="D561">
            <v>10</v>
          </cell>
          <cell r="E561">
            <v>2.14</v>
          </cell>
          <cell r="F561">
            <v>21.4</v>
          </cell>
        </row>
        <row r="562">
          <cell r="B562" t="str">
            <v>ENDAS, EXCL. ABERT. E FECHAM. DE RASGO</v>
          </cell>
        </row>
        <row r="564">
          <cell r="A564" t="str">
            <v>15.036.038-0</v>
          </cell>
          <cell r="B564" t="str">
            <v>TUBO PVC SD P/AGUA FRIA C/DIAM. DE 32MM, INCL. CONEXOES E EM</v>
          </cell>
          <cell r="C564" t="str">
            <v>M</v>
          </cell>
          <cell r="D564">
            <v>70</v>
          </cell>
          <cell r="E564">
            <v>3.2</v>
          </cell>
          <cell r="F564">
            <v>224</v>
          </cell>
        </row>
        <row r="565">
          <cell r="B565" t="str">
            <v>ENDAS, EXCL. ABERT. E FECHAM. DE RASGO</v>
          </cell>
        </row>
        <row r="567">
          <cell r="A567" t="str">
            <v>15.036.039-0</v>
          </cell>
          <cell r="B567" t="str">
            <v>TUBO PVC SD P/AGUA FRIA C/DIAM. DE 40MM, INCL. CONEXOES E EM</v>
          </cell>
          <cell r="C567" t="str">
            <v>M</v>
          </cell>
          <cell r="D567">
            <v>27</v>
          </cell>
          <cell r="E567">
            <v>4.04</v>
          </cell>
          <cell r="F567">
            <v>109.08</v>
          </cell>
        </row>
        <row r="568">
          <cell r="B568" t="str">
            <v>ENDAS, EXCL. ABERT. E FECHAM. DE RASGO</v>
          </cell>
        </row>
        <row r="570">
          <cell r="A570" t="str">
            <v>15.036.040-0</v>
          </cell>
          <cell r="B570" t="str">
            <v>TUBO PVC SD P/AGUA FRIA C/DIAM. DE 50MM, INCL. CONEXOES E EM</v>
          </cell>
          <cell r="C570" t="str">
            <v>M</v>
          </cell>
          <cell r="D570">
            <v>20</v>
          </cell>
          <cell r="E570">
            <v>4.8099999999999996</v>
          </cell>
          <cell r="F570">
            <v>96.2</v>
          </cell>
        </row>
        <row r="571">
          <cell r="B571" t="str">
            <v>ENDAS, EXCL. ABERT. E FECHAM. DE RASGO</v>
          </cell>
        </row>
        <row r="573">
          <cell r="A573" t="str">
            <v>15.036.042-0</v>
          </cell>
          <cell r="B573" t="str">
            <v>TUBO PVC SD P/AGUA FRIA C/DIAM. DE 75MM, INCL. CONEXOES E EM</v>
          </cell>
          <cell r="C573" t="str">
            <v>M</v>
          </cell>
          <cell r="D573">
            <v>35</v>
          </cell>
          <cell r="E573">
            <v>10.11</v>
          </cell>
          <cell r="F573">
            <v>353.85</v>
          </cell>
        </row>
        <row r="574">
          <cell r="B574" t="str">
            <v>ENDAS, EXCL. ABERT. E FECHAM. DE RASGO</v>
          </cell>
        </row>
        <row r="576">
          <cell r="A576" t="str">
            <v>15.036.043-0</v>
          </cell>
          <cell r="B576" t="str">
            <v>TUBO PVC SD P/AGUA FRIA C/DIAM. DE 85MM, INCL. CONEXOES E EM</v>
          </cell>
          <cell r="C576" t="str">
            <v>M</v>
          </cell>
          <cell r="D576">
            <v>30</v>
          </cell>
          <cell r="E576">
            <v>13.6</v>
          </cell>
          <cell r="F576">
            <v>408</v>
          </cell>
        </row>
        <row r="577">
          <cell r="B577" t="str">
            <v>ENDAS, EXCL. ABERT. E FECHAM. DE RASGO</v>
          </cell>
        </row>
        <row r="579">
          <cell r="A579" t="str">
            <v>15.036.044-0</v>
          </cell>
          <cell r="B579" t="str">
            <v>TUBO PVC SD P/AGUA FRIA C/DIAM. DE 110MM, INCL. CONEXOES E E</v>
          </cell>
          <cell r="C579" t="str">
            <v>M</v>
          </cell>
          <cell r="D579">
            <v>35</v>
          </cell>
          <cell r="E579">
            <v>19.920000000000002</v>
          </cell>
          <cell r="F579">
            <v>697.2</v>
          </cell>
        </row>
        <row r="580">
          <cell r="B580" t="str">
            <v>MENDAS, EXCL. ABERT. E FECHAM. DE RASGO</v>
          </cell>
        </row>
        <row r="582">
          <cell r="A582" t="str">
            <v>15.036.047-0</v>
          </cell>
          <cell r="B582" t="str">
            <v>TUBO PVC SD P/ESGOTO E AGUAS PLUVIAIS C/DIAM. DE 75MM, EXCL.</v>
          </cell>
          <cell r="C582" t="str">
            <v>M</v>
          </cell>
          <cell r="D582">
            <v>8</v>
          </cell>
          <cell r="E582">
            <v>4.9000000000000004</v>
          </cell>
          <cell r="F582">
            <v>39.200000000000003</v>
          </cell>
        </row>
        <row r="583">
          <cell r="B583" t="str">
            <v xml:space="preserve"> CONEXOES, EMENDAS, ABERT. E FECHAM. DE RASGO</v>
          </cell>
        </row>
        <row r="585">
          <cell r="A585" t="str">
            <v>15.065.025-0</v>
          </cell>
          <cell r="B585" t="str">
            <v>LIGACAO PREDIAL DE ESGOTO SANIT., INCL. CX. DE INSPECAO C/TA</v>
          </cell>
          <cell r="C585" t="str">
            <v>UN</v>
          </cell>
          <cell r="D585">
            <v>1</v>
          </cell>
          <cell r="E585">
            <v>930.88</v>
          </cell>
          <cell r="F585">
            <v>930.88</v>
          </cell>
        </row>
        <row r="586">
          <cell r="B586" t="str">
            <v>MPAO DE FºFº LEVE, EM LOGRADOURO C/ASFALTO E COLETOR UNICO</v>
          </cell>
        </row>
        <row r="588">
          <cell r="A588" t="str">
            <v>15.067.120-0</v>
          </cell>
          <cell r="B588" t="str">
            <v>CONJUNTO DE MAT. P/RAMAL PREDIAL PVC RQ 1", PADRAO NORMAL, L</v>
          </cell>
          <cell r="C588" t="str">
            <v>UN</v>
          </cell>
          <cell r="D588">
            <v>1</v>
          </cell>
          <cell r="E588">
            <v>219.07</v>
          </cell>
          <cell r="F588">
            <v>219.07</v>
          </cell>
        </row>
        <row r="589">
          <cell r="B589" t="str">
            <v>IGADO EM DISTRIB. FºFº OU PVC 75MM (3"). FORN. E COLOC.</v>
          </cell>
        </row>
        <row r="591">
          <cell r="A591" t="str">
            <v>15.070.012-0</v>
          </cell>
          <cell r="B591" t="str">
            <v>LIGACAO DE AGUAS PLUVIAIS OU DOMICILIARES SERVIDAS A REDE PU</v>
          </cell>
          <cell r="C591" t="str">
            <v>UN</v>
          </cell>
          <cell r="D591">
            <v>2</v>
          </cell>
          <cell r="E591">
            <v>478.28</v>
          </cell>
          <cell r="F591">
            <v>956.56</v>
          </cell>
        </row>
        <row r="592">
          <cell r="B592" t="str">
            <v>BL. EM LOGRADOUROS PAVIMENTADOS, C/LARG. ATE 14,00M</v>
          </cell>
        </row>
        <row r="594">
          <cell r="A594" t="str">
            <v>15.999.002-9</v>
          </cell>
          <cell r="B594" t="str">
            <v>GRUPO MOTOR-GERADOR DE 100 KVA, CONFORME PROJETO E MEMO-</v>
          </cell>
          <cell r="C594" t="str">
            <v>UN</v>
          </cell>
          <cell r="D594">
            <v>1</v>
          </cell>
          <cell r="E594">
            <v>39427.5</v>
          </cell>
          <cell r="F594">
            <v>39427.5</v>
          </cell>
        </row>
        <row r="595">
          <cell r="B595" t="str">
            <v>RIAL</v>
          </cell>
        </row>
        <row r="597">
          <cell r="A597" t="str">
            <v>15.999.004-9</v>
          </cell>
          <cell r="B597" t="str">
            <v>SISTEMA DE AR CONDICIONADO CONFORME PROJETOS E ESPECIFICA-</v>
          </cell>
          <cell r="C597" t="str">
            <v>UN</v>
          </cell>
          <cell r="D597">
            <v>1</v>
          </cell>
          <cell r="E597">
            <v>55500</v>
          </cell>
          <cell r="F597">
            <v>55500</v>
          </cell>
        </row>
        <row r="598">
          <cell r="B598" t="str">
            <v>COES</v>
          </cell>
        </row>
        <row r="600">
          <cell r="A600" t="str">
            <v>15.999.005-9</v>
          </cell>
          <cell r="B600" t="str">
            <v>SISTEMA DE TELEFONIA E INFORMATICA, INCLUSIVE APARELHOS, CON-</v>
          </cell>
          <cell r="C600" t="str">
            <v>UN</v>
          </cell>
          <cell r="D600">
            <v>1</v>
          </cell>
          <cell r="E600">
            <v>48883</v>
          </cell>
          <cell r="F600">
            <v>48883</v>
          </cell>
        </row>
        <row r="601">
          <cell r="B601" t="str">
            <v>FORME PROJETOS E ESPECIFICACOES</v>
          </cell>
        </row>
        <row r="603">
          <cell r="A603" t="str">
            <v>16.001.060-0</v>
          </cell>
          <cell r="B603" t="str">
            <v>MADEIRAMENTO P/COBERT. EM TELHAS ONDULADAS, EM MACARANDUDA S</v>
          </cell>
          <cell r="C603" t="str">
            <v>M2</v>
          </cell>
          <cell r="D603">
            <v>30</v>
          </cell>
          <cell r="E603">
            <v>6.07</v>
          </cell>
          <cell r="F603">
            <v>182.1</v>
          </cell>
        </row>
        <row r="604">
          <cell r="B604" t="str">
            <v>ERRADA</v>
          </cell>
        </row>
        <row r="606">
          <cell r="A606" t="str">
            <v>16.004.001-0</v>
          </cell>
          <cell r="B606" t="str">
            <v>COBERTURA EM TELHAS ONDULADAS DE CIM.-AMIANTO DE 6MM DE ESP.</v>
          </cell>
          <cell r="C606" t="str">
            <v>M2</v>
          </cell>
          <cell r="D606">
            <v>30</v>
          </cell>
          <cell r="E606">
            <v>8.9700000000000006</v>
          </cell>
          <cell r="F606">
            <v>269.10000000000002</v>
          </cell>
        </row>
        <row r="609">
          <cell r="A609" t="str">
            <v>16.007.012-0</v>
          </cell>
          <cell r="B609" t="str">
            <v>COBERTURA AUTO-PORTANTE EM CHAPA DE ACO ZINCADO PINTADO, ESP</v>
          </cell>
          <cell r="C609" t="str">
            <v>M2</v>
          </cell>
          <cell r="D609">
            <v>60</v>
          </cell>
          <cell r="E609">
            <v>32.340000000000003</v>
          </cell>
          <cell r="F609">
            <v>1940.4</v>
          </cell>
        </row>
        <row r="610">
          <cell r="B610" t="str">
            <v>. ATE 1MM, LARG. DE 0,90M, VAO LIVRE ATE 8,50M</v>
          </cell>
        </row>
        <row r="612">
          <cell r="A612" t="str">
            <v>16.007.020-0</v>
          </cell>
          <cell r="B612" t="str">
            <v>COBERTURA AUTO-PORTANTE EM CHAPA DE ACO ZINCADO PINTADO, LAR</v>
          </cell>
          <cell r="C612" t="str">
            <v>M2</v>
          </cell>
          <cell r="D612">
            <v>2952.2</v>
          </cell>
          <cell r="E612">
            <v>83.04</v>
          </cell>
          <cell r="F612">
            <v>245150.68</v>
          </cell>
        </row>
        <row r="613">
          <cell r="B613" t="str">
            <v>G. DE 0,90M, P/VAO LIVRE DE 22,01 A 25,00M</v>
          </cell>
        </row>
        <row r="615">
          <cell r="A615" t="str">
            <v>16.026.002-0</v>
          </cell>
          <cell r="B615" t="str">
            <v>IMPERMEABILIZACAO DE RESERVATORIO, SUJEITO A LENCOL FREATICO</v>
          </cell>
          <cell r="C615" t="str">
            <v>M2</v>
          </cell>
          <cell r="D615">
            <v>32</v>
          </cell>
          <cell r="E615">
            <v>31.3</v>
          </cell>
          <cell r="F615">
            <v>1001.6</v>
          </cell>
        </row>
        <row r="616">
          <cell r="B616" t="str">
            <v>, USANDO CIM. CRISTALIZ. E LIQUIDO SELADOR MINERAL</v>
          </cell>
        </row>
        <row r="618">
          <cell r="A618" t="str">
            <v>17.012.011-0</v>
          </cell>
          <cell r="B618" t="str">
            <v>CAIACAO INT. OU EXT. SOBRE SUPERF. LISA EM 3 DEMAOS C/ADOCAO</v>
          </cell>
          <cell r="C618" t="str">
            <v>M2</v>
          </cell>
          <cell r="D618">
            <v>170</v>
          </cell>
          <cell r="E618">
            <v>2.25</v>
          </cell>
          <cell r="F618">
            <v>382.5</v>
          </cell>
        </row>
        <row r="619">
          <cell r="B619" t="str">
            <v xml:space="preserve"> DE FIXADOR</v>
          </cell>
        </row>
        <row r="621">
          <cell r="A621" t="str">
            <v>17.017.300-1</v>
          </cell>
          <cell r="B621" t="str">
            <v>PINTURA INT. OU EXT. SOBRE FERRO C/TINTA A OLEO BRILHANTE</v>
          </cell>
          <cell r="C621" t="str">
            <v>M2</v>
          </cell>
          <cell r="D621">
            <v>4</v>
          </cell>
          <cell r="E621">
            <v>4.0199999999999996</v>
          </cell>
          <cell r="F621">
            <v>16.079999999999998</v>
          </cell>
        </row>
        <row r="624">
          <cell r="A624" t="str">
            <v>17.017.321-0</v>
          </cell>
          <cell r="B624" t="str">
            <v>REPINTURA INT. OU EXT. SOBRE FERRO EM BOM ESTADO, NAS CONDIC</v>
          </cell>
          <cell r="C624" t="str">
            <v>M2</v>
          </cell>
          <cell r="D624">
            <v>83.33</v>
          </cell>
          <cell r="E624">
            <v>3.62</v>
          </cell>
          <cell r="F624">
            <v>301.64999999999998</v>
          </cell>
        </row>
        <row r="625">
          <cell r="B625" t="str">
            <v>OES DO ITEM 17.017.320 E NA COR EXIST.</v>
          </cell>
        </row>
        <row r="627">
          <cell r="A627" t="str">
            <v>17.018.010-0</v>
          </cell>
          <cell r="B627" t="str">
            <v>PREPARO DE SUPERF. NOVA C/REVESTIM. LISO, INTERIOR</v>
          </cell>
          <cell r="C627" t="str">
            <v>M2</v>
          </cell>
          <cell r="D627">
            <v>47</v>
          </cell>
          <cell r="E627">
            <v>5.44</v>
          </cell>
          <cell r="F627">
            <v>255.68</v>
          </cell>
        </row>
        <row r="630">
          <cell r="A630" t="str">
            <v>17.018.020-0</v>
          </cell>
          <cell r="B630" t="str">
            <v>PINTURA C/TINTA LATEX PVA FOSCO AVELUDADA, INTERIOR, ACAB. P</v>
          </cell>
          <cell r="C630" t="str">
            <v>M2</v>
          </cell>
          <cell r="D630">
            <v>47</v>
          </cell>
          <cell r="E630">
            <v>2.5</v>
          </cell>
          <cell r="F630">
            <v>117.5</v>
          </cell>
        </row>
        <row r="631">
          <cell r="B631" t="str">
            <v>ADRAO, EM 2 DEMAOS SOBRE SUPERF. PREP. COMO EM 17.018.010</v>
          </cell>
        </row>
        <row r="633">
          <cell r="A633" t="str">
            <v>17.018.110-0</v>
          </cell>
          <cell r="B633" t="str">
            <v>PINTURA C/TINTA ACRILICA INT. OU EXT., EM TIJ., CONCR. LISO,</v>
          </cell>
          <cell r="C633" t="str">
            <v>M2</v>
          </cell>
          <cell r="D633">
            <v>1594.9</v>
          </cell>
          <cell r="E633">
            <v>4.3499999999999996</v>
          </cell>
          <cell r="F633">
            <v>6937.81</v>
          </cell>
        </row>
        <row r="634">
          <cell r="B634" t="str">
            <v xml:space="preserve"> CIM.-AMIANTO, REVESTIM., MAD. E FERRO</v>
          </cell>
        </row>
        <row r="636">
          <cell r="A636" t="str">
            <v>18.002.055-0</v>
          </cell>
          <cell r="B636" t="str">
            <v>MICTORIO DE LOUCA BRANCA C/SIFAO, MED. EM TORNO DE 33 X 28 X</v>
          </cell>
          <cell r="C636" t="str">
            <v>UN</v>
          </cell>
          <cell r="D636">
            <v>4</v>
          </cell>
          <cell r="E636">
            <v>92.92</v>
          </cell>
          <cell r="F636">
            <v>371.68</v>
          </cell>
        </row>
        <row r="637">
          <cell r="B637" t="str">
            <v xml:space="preserve"> 53CM</v>
          </cell>
        </row>
        <row r="639">
          <cell r="A639" t="str">
            <v>18.002.085-0</v>
          </cell>
          <cell r="B639" t="str">
            <v>VASO SANIT. DE LOUCA BRANCA, CONVENCIONAL, MEDIO LUXO, MED.</v>
          </cell>
          <cell r="C639" t="str">
            <v>UN</v>
          </cell>
          <cell r="D639">
            <v>12</v>
          </cell>
          <cell r="E639">
            <v>172.48</v>
          </cell>
          <cell r="F639">
            <v>2069.7600000000002</v>
          </cell>
        </row>
        <row r="640">
          <cell r="B640" t="str">
            <v>EM TORNO DE 37 X 47 X 38CM</v>
          </cell>
        </row>
        <row r="642">
          <cell r="A642" t="str">
            <v>18.006.040-0</v>
          </cell>
          <cell r="B642" t="str">
            <v>SABONETEIRA DE LOUCA BRANCA, DE 15 X 15CM, S/ALCA</v>
          </cell>
          <cell r="C642" t="str">
            <v>UN</v>
          </cell>
          <cell r="D642">
            <v>12</v>
          </cell>
          <cell r="E642">
            <v>9.02</v>
          </cell>
          <cell r="F642">
            <v>108.24</v>
          </cell>
        </row>
        <row r="645">
          <cell r="A645" t="str">
            <v>18.006.050-0</v>
          </cell>
          <cell r="B645" t="str">
            <v>PORTA-PAPEL DE LOUCA BRANCA, DE 15 X 15CM</v>
          </cell>
          <cell r="C645" t="str">
            <v>UN</v>
          </cell>
          <cell r="D645">
            <v>12</v>
          </cell>
          <cell r="E645">
            <v>9.0299999999999994</v>
          </cell>
          <cell r="F645">
            <v>108.36</v>
          </cell>
        </row>
        <row r="648">
          <cell r="A648" t="str">
            <v>18.006.052-0</v>
          </cell>
          <cell r="B648" t="str">
            <v>CABIDE DE LOUCA BRANCA, DUPLO, DE 10 X 5CM</v>
          </cell>
          <cell r="C648" t="str">
            <v>UN</v>
          </cell>
          <cell r="D648">
            <v>8</v>
          </cell>
          <cell r="E648">
            <v>4.62</v>
          </cell>
          <cell r="F648">
            <v>36.96</v>
          </cell>
        </row>
        <row r="651">
          <cell r="A651" t="str">
            <v>18.006.056-0</v>
          </cell>
          <cell r="B651" t="str">
            <v>PORTA-TOALHA, DE PLAST., DE 24", C/CONSOLOS DE LOUCA BRANCA</v>
          </cell>
          <cell r="C651" t="str">
            <v>UN</v>
          </cell>
          <cell r="D651">
            <v>4</v>
          </cell>
          <cell r="E651">
            <v>8.73</v>
          </cell>
          <cell r="F651">
            <v>34.92</v>
          </cell>
        </row>
        <row r="654">
          <cell r="A654" t="str">
            <v>18.007.041-0</v>
          </cell>
          <cell r="B654" t="str">
            <v>CHUVEIRO ESTAMPADO, ARTICULADO, TIPO LUXO, C/BRACO DE 1/2"</v>
          </cell>
          <cell r="C654" t="str">
            <v>UN</v>
          </cell>
          <cell r="D654">
            <v>2</v>
          </cell>
          <cell r="E654">
            <v>147.66999999999999</v>
          </cell>
          <cell r="F654">
            <v>295.33999999999997</v>
          </cell>
        </row>
        <row r="657">
          <cell r="A657" t="str">
            <v>18.007.049-0</v>
          </cell>
          <cell r="B657" t="str">
            <v>CHUVEIRO ELETR. DE PLAST., DE 110 / 220V</v>
          </cell>
          <cell r="C657" t="str">
            <v>UN</v>
          </cell>
          <cell r="D657">
            <v>2</v>
          </cell>
          <cell r="E657">
            <v>10.43</v>
          </cell>
          <cell r="F657">
            <v>20.86</v>
          </cell>
        </row>
        <row r="660">
          <cell r="A660" t="str">
            <v>18.007.051-0</v>
          </cell>
          <cell r="B660" t="str">
            <v>DUCHINHA MANUAL, C/REGISTRO DE PRESSAO, DE 1/2", MANGUEIRA C</v>
          </cell>
          <cell r="C660" t="str">
            <v>UN</v>
          </cell>
          <cell r="D660">
            <v>12</v>
          </cell>
          <cell r="E660">
            <v>52.62</v>
          </cell>
          <cell r="F660">
            <v>631.44000000000005</v>
          </cell>
        </row>
        <row r="661">
          <cell r="B661" t="str">
            <v>ROM., SUPORTE, BUCHAS E PARAFUSOS DE FIX.</v>
          </cell>
        </row>
        <row r="663">
          <cell r="A663" t="str">
            <v>18.009.060-0</v>
          </cell>
          <cell r="B663" t="str">
            <v>TORNEIRA P/PIA C/AREJADOR, 1157, DE 1/2" X 21CM APROX., EM M</v>
          </cell>
          <cell r="C663" t="str">
            <v>UN</v>
          </cell>
          <cell r="D663">
            <v>8</v>
          </cell>
          <cell r="E663">
            <v>67.23</v>
          </cell>
          <cell r="F663">
            <v>537.84</v>
          </cell>
        </row>
        <row r="664">
          <cell r="B664" t="str">
            <v>ETAL CROM.</v>
          </cell>
        </row>
        <row r="666">
          <cell r="A666" t="str">
            <v>18.009.076-0</v>
          </cell>
          <cell r="B666" t="str">
            <v>TORNEIRA P/LAVATORIO, 1193, DE 1/2" X 9CM APROX., EM METAL C</v>
          </cell>
          <cell r="C666" t="str">
            <v>UN</v>
          </cell>
          <cell r="D666">
            <v>8</v>
          </cell>
          <cell r="E666">
            <v>30.3</v>
          </cell>
          <cell r="F666">
            <v>242.4</v>
          </cell>
        </row>
        <row r="667">
          <cell r="B667" t="str">
            <v>ROM.</v>
          </cell>
        </row>
        <row r="669">
          <cell r="A669" t="str">
            <v>18.009.078-0</v>
          </cell>
          <cell r="B669" t="str">
            <v>TORNEIRA P/JARDIM, DE 3/4" X 10CM APROX., EM METAL CROM.</v>
          </cell>
          <cell r="C669" t="str">
            <v>UN</v>
          </cell>
          <cell r="D669">
            <v>3</v>
          </cell>
          <cell r="E669">
            <v>35.76</v>
          </cell>
          <cell r="F669">
            <v>107.28</v>
          </cell>
        </row>
        <row r="672">
          <cell r="A672" t="str">
            <v>18.009.086-0</v>
          </cell>
          <cell r="B672" t="str">
            <v>TORNEIRA P/FILTRO, 1147, DE 1/2" X 13CM, EM METAL CROM.</v>
          </cell>
          <cell r="C672" t="str">
            <v>UN</v>
          </cell>
          <cell r="D672">
            <v>2</v>
          </cell>
          <cell r="E672">
            <v>25.51</v>
          </cell>
          <cell r="F672">
            <v>51.02</v>
          </cell>
        </row>
        <row r="675">
          <cell r="A675" t="str">
            <v>18.012.093-0</v>
          </cell>
          <cell r="B675" t="str">
            <v>TORNEIRA DE BOIA EM BRONZE, DE PRESSAO, DE 1"</v>
          </cell>
          <cell r="C675" t="str">
            <v>UN</v>
          </cell>
          <cell r="D675">
            <v>1</v>
          </cell>
          <cell r="E675">
            <v>18.18</v>
          </cell>
          <cell r="F675">
            <v>18.18</v>
          </cell>
        </row>
        <row r="678">
          <cell r="A678" t="str">
            <v>18.012.096-0</v>
          </cell>
          <cell r="B678" t="str">
            <v>TORNEIRA DE BOIA EM BRONZE, DE PRESSAO, DE 1.1/4"</v>
          </cell>
          <cell r="C678" t="str">
            <v>UN</v>
          </cell>
          <cell r="D678">
            <v>1</v>
          </cell>
          <cell r="E678">
            <v>27.94</v>
          </cell>
          <cell r="F678">
            <v>27.94</v>
          </cell>
        </row>
        <row r="681">
          <cell r="A681" t="str">
            <v>18.013.108-0</v>
          </cell>
          <cell r="B681" t="str">
            <v>VALVULA DE ESCOAMENTO, P/LAVATORIO, C/LADRAO, 1603, DE 1", E</v>
          </cell>
          <cell r="C681" t="str">
            <v>UN</v>
          </cell>
          <cell r="D681">
            <v>8</v>
          </cell>
          <cell r="E681">
            <v>8.16</v>
          </cell>
          <cell r="F681">
            <v>65.28</v>
          </cell>
        </row>
        <row r="682">
          <cell r="B682" t="str">
            <v>M METAL CROM.</v>
          </cell>
        </row>
        <row r="684">
          <cell r="A684" t="str">
            <v>18.013.119-0</v>
          </cell>
          <cell r="B684" t="str">
            <v>SIFAO 1680, DE 1" X 1.1/2", EM METAL CROM.</v>
          </cell>
          <cell r="C684" t="str">
            <v>UN</v>
          </cell>
          <cell r="D684">
            <v>8</v>
          </cell>
          <cell r="E684">
            <v>28.89</v>
          </cell>
          <cell r="F684">
            <v>231.12</v>
          </cell>
        </row>
        <row r="687">
          <cell r="A687" t="str">
            <v>18.013.130-0</v>
          </cell>
          <cell r="B687" t="str">
            <v>RABICHO EM METAL CROM., DE 30CM, C/SAIDA DE 1/2"</v>
          </cell>
          <cell r="C687" t="str">
            <v>UN</v>
          </cell>
          <cell r="D687">
            <v>8</v>
          </cell>
          <cell r="E687">
            <v>9.0299999999999994</v>
          </cell>
          <cell r="F687">
            <v>72.239999999999995</v>
          </cell>
        </row>
        <row r="690">
          <cell r="A690" t="str">
            <v>18.016.030-0</v>
          </cell>
          <cell r="B690" t="str">
            <v>BANCA DE ACO INOX, DE 2,00 X 0,55M, EM CHAPA 18.304, C/ 1 CU</v>
          </cell>
          <cell r="C690" t="str">
            <v>UN</v>
          </cell>
          <cell r="D690">
            <v>2</v>
          </cell>
          <cell r="E690">
            <v>662.31</v>
          </cell>
          <cell r="F690">
            <v>1324.62</v>
          </cell>
        </row>
        <row r="691">
          <cell r="B691" t="str">
            <v>BA, VALV. DE ESCOAMENTO 1623 E SIFAO 1680</v>
          </cell>
        </row>
        <row r="693">
          <cell r="A693" t="str">
            <v>18.017.021-0</v>
          </cell>
          <cell r="B693" t="str">
            <v>FILTRO C/CARCACA ATOXICA EM POLIPROPILENO C/ 1 ELEMENTO FILT</v>
          </cell>
          <cell r="C693" t="str">
            <v>UN</v>
          </cell>
          <cell r="D693">
            <v>2</v>
          </cell>
          <cell r="E693">
            <v>99</v>
          </cell>
          <cell r="F693">
            <v>198</v>
          </cell>
        </row>
        <row r="694">
          <cell r="B694" t="str">
            <v>RANTE DE CELULOSE E CARVAO ATIVADO, ATE 360L/H. FORNECIMENTO</v>
          </cell>
        </row>
        <row r="696">
          <cell r="A696" t="str">
            <v>18.023.013-0</v>
          </cell>
          <cell r="B696" t="str">
            <v>BALCAO P/PASSAGEM DE ALIMENTOS, EM CONCR. APARENTE, GUARN. E</v>
          </cell>
          <cell r="C696" t="str">
            <v>M</v>
          </cell>
          <cell r="D696">
            <v>3</v>
          </cell>
          <cell r="E696">
            <v>75.77</v>
          </cell>
          <cell r="F696">
            <v>227.31</v>
          </cell>
        </row>
        <row r="697">
          <cell r="B697" t="str">
            <v>M MAD. DE LEI</v>
          </cell>
        </row>
        <row r="699">
          <cell r="A699" t="str">
            <v>18.025.005-0</v>
          </cell>
          <cell r="B699" t="str">
            <v>BEBEDOURO ELETR. DE PRESSAO, EM ACO INOX, MODELO DE PE, ADUL</v>
          </cell>
          <cell r="C699" t="str">
            <v>UN</v>
          </cell>
          <cell r="D699">
            <v>1</v>
          </cell>
          <cell r="E699">
            <v>297</v>
          </cell>
          <cell r="F699">
            <v>297</v>
          </cell>
        </row>
        <row r="700">
          <cell r="B700" t="str">
            <v>TO, CAPAC. DE 40 L/H, C/ 2 TORNEIRAS</v>
          </cell>
        </row>
        <row r="702">
          <cell r="A702" t="str">
            <v>18.027.089-0</v>
          </cell>
          <cell r="B702" t="str">
            <v>LUMINARIA FECHADA, P/ILUMINACAO DE RUAS, C/LAMPADA A VAPOR D</v>
          </cell>
          <cell r="C702" t="str">
            <v>UN</v>
          </cell>
          <cell r="D702">
            <v>36</v>
          </cell>
          <cell r="E702">
            <v>155.26</v>
          </cell>
          <cell r="F702">
            <v>5589.36</v>
          </cell>
        </row>
        <row r="703">
          <cell r="B703" t="str">
            <v>E MERCURIO E REATOR DE PARTIDA RAPIDA</v>
          </cell>
        </row>
        <row r="705">
          <cell r="A705" t="str">
            <v>18.027.130-0</v>
          </cell>
          <cell r="B705" t="str">
            <v>PROJETOR P/QUADRAS, LENTE EM VIDRO TEMPERADO, P/LAMPADA STAN</v>
          </cell>
          <cell r="C705" t="str">
            <v>UN</v>
          </cell>
          <cell r="D705">
            <v>265</v>
          </cell>
          <cell r="E705">
            <v>122.21</v>
          </cell>
          <cell r="F705">
            <v>32385.65</v>
          </cell>
        </row>
        <row r="706">
          <cell r="B706" t="str">
            <v>DARD DE 500W OU MISTA DE 250W</v>
          </cell>
        </row>
        <row r="708">
          <cell r="A708" t="str">
            <v>18.027.135-0</v>
          </cell>
          <cell r="B708" t="str">
            <v>PROJETOR P/QUADRAS, LENTE EM VIDRO TEMPERADO, P/LAMPADA STAN</v>
          </cell>
          <cell r="C708" t="str">
            <v>UN</v>
          </cell>
          <cell r="D708">
            <v>16</v>
          </cell>
          <cell r="E708">
            <v>90.82</v>
          </cell>
          <cell r="F708">
            <v>1453.12</v>
          </cell>
        </row>
        <row r="709">
          <cell r="B709" t="str">
            <v>DARD DE 200W</v>
          </cell>
        </row>
        <row r="711">
          <cell r="A711" t="str">
            <v>18.027.145-0</v>
          </cell>
          <cell r="B711" t="str">
            <v>RELE FOTOELETRICO, P/COMANDO DE ILUMINACAO EXT., NA TENSAO D</v>
          </cell>
          <cell r="C711" t="str">
            <v>UN</v>
          </cell>
          <cell r="D711">
            <v>18</v>
          </cell>
          <cell r="E711">
            <v>14.08</v>
          </cell>
          <cell r="F711">
            <v>253.44</v>
          </cell>
        </row>
        <row r="712">
          <cell r="B712" t="str">
            <v>E 220V E CARGA MAXIMA DE 1000W</v>
          </cell>
        </row>
        <row r="714">
          <cell r="A714" t="str">
            <v>18.027.250-0</v>
          </cell>
          <cell r="B714" t="str">
            <v>LUMINARIA DE EMBUTIR, TIPO CALHA, EQUIPADA C/REATOR DE PARTI</v>
          </cell>
          <cell r="C714" t="str">
            <v>UN</v>
          </cell>
          <cell r="D714">
            <v>103</v>
          </cell>
          <cell r="E714">
            <v>36.380000000000003</v>
          </cell>
          <cell r="F714">
            <v>3747.14</v>
          </cell>
        </row>
        <row r="715">
          <cell r="B715" t="str">
            <v>DA RAPIDA E LAMPADA FLUORESCENTE DE 2 X 40W</v>
          </cell>
        </row>
        <row r="717">
          <cell r="A717" t="str">
            <v>18.027.280-0</v>
          </cell>
          <cell r="B717" t="str">
            <v>ARANDELA, DE PAREDE, C/RECEPTACULO P/LAMPADA INCANDESCENTE,</v>
          </cell>
          <cell r="C717" t="str">
            <v>UN</v>
          </cell>
          <cell r="D717">
            <v>2</v>
          </cell>
          <cell r="E717">
            <v>11.55</v>
          </cell>
          <cell r="F717">
            <v>23.1</v>
          </cell>
        </row>
        <row r="718">
          <cell r="B718" t="str">
            <v>REFLETOR EM MAT. ANTI-FERRUGEM E BRACO DE ALUMINIO ANODIZADO</v>
          </cell>
        </row>
        <row r="720">
          <cell r="A720" t="str">
            <v>18.029.015-0</v>
          </cell>
          <cell r="B720" t="str">
            <v>BOMBA HIDR. CENTRIFUGA, C/MOTOR ELETR., POTENCIA DE 1CV</v>
          </cell>
          <cell r="C720" t="str">
            <v>UN</v>
          </cell>
          <cell r="D720">
            <v>2</v>
          </cell>
          <cell r="E720">
            <v>266.29000000000002</v>
          </cell>
          <cell r="F720">
            <v>532.58000000000004</v>
          </cell>
        </row>
        <row r="723">
          <cell r="A723" t="str">
            <v>18.031.016-0</v>
          </cell>
          <cell r="B723" t="str">
            <v>FREEZER HORIZ. COMERCIAL, C/ 2 TAMPAS, EM CHAPA DE ACO, REVE</v>
          </cell>
          <cell r="C723" t="str">
            <v>UN</v>
          </cell>
          <cell r="D723">
            <v>2</v>
          </cell>
          <cell r="E723">
            <v>850</v>
          </cell>
          <cell r="F723">
            <v>1700</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ções Gerais"/>
      <sheetName val="Capa do Projeto"/>
      <sheetName val="PO RUA TRÊS"/>
      <sheetName val="PO CAMÉLIA"/>
      <sheetName val="PO PASSARELA HÉLIO VENTURA"/>
      <sheetName val="PO ZACARIAS ASSUNÇÃO"/>
      <sheetName val="PO GARÇA AZUL"/>
      <sheetName val="PO PASSARELA ROCHA E FILHOS "/>
      <sheetName val="PO B ESTÂNCIA BURIAN"/>
      <sheetName val="PO JEQUITIBÁ"/>
      <sheetName val="PO MANDACARÁ"/>
      <sheetName val="PO ANGELIM"/>
      <sheetName val="PO SANTA MARIA DE ITABIRA"/>
      <sheetName val="PO FIRMINO NASCIMENTO PEREIRA"/>
      <sheetName val="PO RUA A "/>
      <sheetName val="PO CAMPINA VERDE"/>
      <sheetName val="PO PROJETADA NOVA CACHOEIRINHA "/>
      <sheetName val="PO BARBARA HELIODORA"/>
      <sheetName val="PO HORTÊNCIA, CATILEYA"/>
      <sheetName val="PO GETSÊMANI "/>
      <sheetName val="PO PROJETADA SANTO HIPOLITO"/>
      <sheetName val="PO B SANTO HIPOLITO"/>
      <sheetName val="PO EDGAR VITORIANO PAULO "/>
      <sheetName val="PO NETUNO"/>
      <sheetName val="PO GERAL"/>
      <sheetName val="Cronograma F.F (Projeto)"/>
      <sheetName val="Plan1"/>
      <sheetName val="Cotações"/>
      <sheetName val="Infor. Fornecedores"/>
      <sheetName val="Localização - (Pavimentação)"/>
      <sheetName val="Localização - (Saneamento) (3)"/>
      <sheetName val="Localização - (Saneamento) (2)"/>
      <sheetName val="Localização - (Saneamento)"/>
      <sheetName val="Lis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57">
          <cell r="C57" t="str">
            <v xml:space="preserve">CONTENÇÕES </v>
          </cell>
          <cell r="D57">
            <v>0</v>
          </cell>
        </row>
      </sheetData>
      <sheetData sheetId="24">
        <row r="15">
          <cell r="D15" t="str">
            <v>SERVIÇOS PRELIMINARES</v>
          </cell>
        </row>
        <row r="20">
          <cell r="D20" t="str">
            <v>MOVIMENTAÇÃO DE TERRA</v>
          </cell>
        </row>
        <row r="33">
          <cell r="D33" t="str">
            <v xml:space="preserve">PAVIMENTAÇÃO DE VIAS </v>
          </cell>
        </row>
        <row r="36">
          <cell r="D36" t="str">
            <v xml:space="preserve">DEMOLIÇÕES E REMOÇÕES </v>
          </cell>
        </row>
        <row r="42">
          <cell r="D42" t="str">
            <v xml:space="preserve">DRENAGEM </v>
          </cell>
        </row>
        <row r="64">
          <cell r="C64" t="str">
            <v xml:space="preserve">GALERIA </v>
          </cell>
          <cell r="D64">
            <v>0</v>
          </cell>
        </row>
        <row r="71">
          <cell r="C71" t="str">
            <v xml:space="preserve">SERVIÇOES COMPLEMENTARES </v>
          </cell>
          <cell r="D71">
            <v>0</v>
          </cell>
        </row>
      </sheetData>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 val="_file____C__Meus_20documentos_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COLETATO"/>
      <sheetName val="MEMORIAL DESCRITIVO"/>
      <sheetName val="CAUCULO"/>
      <sheetName val="Gráfico"/>
      <sheetName val="Plan1"/>
      <sheetName val="DADOS_COLETATO"/>
      <sheetName val="MEMORIAL_DESCRITIVO"/>
      <sheetName val="12_1"/>
      <sheetName val="SCO0504"/>
      <sheetName val="Resumo_do_Consolidado"/>
      <sheetName val="Predio_02_andares"/>
    </sheetNames>
    <sheetDataSet>
      <sheetData sheetId="0" refreshError="1">
        <row r="9">
          <cell r="G9">
            <v>0.3</v>
          </cell>
          <cell r="I9">
            <v>6506.04</v>
          </cell>
          <cell r="L9">
            <v>0.31</v>
          </cell>
          <cell r="O9">
            <v>22.84</v>
          </cell>
        </row>
        <row r="10">
          <cell r="G10">
            <v>0.3</v>
          </cell>
          <cell r="I10">
            <v>6506.04</v>
          </cell>
          <cell r="L10">
            <v>169.39</v>
          </cell>
          <cell r="O10">
            <v>13.05</v>
          </cell>
        </row>
        <row r="11">
          <cell r="E11">
            <v>2106</v>
          </cell>
          <cell r="I11">
            <v>1349.97</v>
          </cell>
          <cell r="L11">
            <v>106.65</v>
          </cell>
          <cell r="O11">
            <v>32.43</v>
          </cell>
        </row>
        <row r="12">
          <cell r="E12">
            <v>4266.6000000000004</v>
          </cell>
          <cell r="L12">
            <v>5.72</v>
          </cell>
          <cell r="O12">
            <v>692.38</v>
          </cell>
        </row>
        <row r="13">
          <cell r="L13">
            <v>6.9</v>
          </cell>
          <cell r="O13">
            <v>120.38</v>
          </cell>
        </row>
        <row r="14">
          <cell r="L14">
            <v>6.9</v>
          </cell>
          <cell r="O14">
            <v>146.16</v>
          </cell>
        </row>
        <row r="15">
          <cell r="L15">
            <v>2.59</v>
          </cell>
          <cell r="O15">
            <v>25.84</v>
          </cell>
        </row>
        <row r="16">
          <cell r="L16">
            <v>1.77</v>
          </cell>
          <cell r="O16">
            <v>14.54</v>
          </cell>
        </row>
        <row r="17">
          <cell r="L17">
            <v>0.79</v>
          </cell>
          <cell r="O17">
            <v>24.6</v>
          </cell>
        </row>
        <row r="18">
          <cell r="L18">
            <v>3.09</v>
          </cell>
          <cell r="O18">
            <v>153.43</v>
          </cell>
        </row>
        <row r="19">
          <cell r="L19">
            <v>170.9</v>
          </cell>
          <cell r="O19">
            <v>0.51</v>
          </cell>
        </row>
        <row r="20">
          <cell r="L20">
            <v>26.87</v>
          </cell>
          <cell r="O20">
            <v>0.49</v>
          </cell>
        </row>
        <row r="21">
          <cell r="L21">
            <v>5.07</v>
          </cell>
          <cell r="O21">
            <v>38.130000000000003</v>
          </cell>
        </row>
        <row r="22">
          <cell r="L22">
            <v>5.93</v>
          </cell>
        </row>
        <row r="23">
          <cell r="L23">
            <v>2.78</v>
          </cell>
          <cell r="O23">
            <v>60</v>
          </cell>
        </row>
        <row r="28">
          <cell r="C28">
            <v>41</v>
          </cell>
          <cell r="I28">
            <v>171</v>
          </cell>
        </row>
        <row r="29">
          <cell r="C29">
            <v>106</v>
          </cell>
          <cell r="I29">
            <v>80</v>
          </cell>
        </row>
        <row r="30">
          <cell r="I30">
            <v>1180.6500000000001</v>
          </cell>
        </row>
        <row r="31">
          <cell r="I31">
            <v>604</v>
          </cell>
        </row>
        <row r="40">
          <cell r="C40">
            <v>4</v>
          </cell>
          <cell r="I40">
            <v>2.1</v>
          </cell>
        </row>
        <row r="41">
          <cell r="C41">
            <v>25</v>
          </cell>
          <cell r="I41">
            <v>1.4</v>
          </cell>
        </row>
        <row r="42">
          <cell r="C42">
            <v>28</v>
          </cell>
          <cell r="I42">
            <v>1.8</v>
          </cell>
        </row>
      </sheetData>
      <sheetData sheetId="1" refreshError="1"/>
      <sheetData sheetId="2" refreshError="1"/>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1.1"/>
      <sheetName val="2.1"/>
      <sheetName val="2.2"/>
      <sheetName val="2.3"/>
      <sheetName val="2.4"/>
      <sheetName val="2.5"/>
      <sheetName val="3.1"/>
      <sheetName val="3.2"/>
      <sheetName val="4.1"/>
      <sheetName val="4.2"/>
      <sheetName val="4.3"/>
      <sheetName val="4.4"/>
      <sheetName val="4.5"/>
      <sheetName val="4.6"/>
      <sheetName val="4.7"/>
      <sheetName val="4.8"/>
      <sheetName val="4.9"/>
      <sheetName val="4.10"/>
      <sheetName val="5.1"/>
      <sheetName val="5.2"/>
      <sheetName val="5.3"/>
      <sheetName val="6.1"/>
      <sheetName val="6.2"/>
      <sheetName val="7.1"/>
      <sheetName val="7.2"/>
      <sheetName val="8.1"/>
      <sheetName val="8.2"/>
      <sheetName val="8.3"/>
      <sheetName val="8.4"/>
      <sheetName val="8.5"/>
      <sheetName val="8.6"/>
      <sheetName val="8.7"/>
      <sheetName val="8.8"/>
      <sheetName val="8.9"/>
      <sheetName val="8.10"/>
      <sheetName val="8.11"/>
      <sheetName val="8.12"/>
      <sheetName val="8.13"/>
      <sheetName val="8.14"/>
      <sheetName val="8.15"/>
      <sheetName val="8.16"/>
      <sheetName val="8.17"/>
      <sheetName val="8.18"/>
      <sheetName val="8.19"/>
      <sheetName val="8.20"/>
      <sheetName val="8.21"/>
      <sheetName val="8.22"/>
      <sheetName val="8.23"/>
      <sheetName val="8.24"/>
      <sheetName val="8.25"/>
      <sheetName val="8.26"/>
      <sheetName val="9.1"/>
      <sheetName val="9.2"/>
      <sheetName val="9.3"/>
      <sheetName val="9.4"/>
      <sheetName val="9.5"/>
      <sheetName val="9.6"/>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0.23"/>
      <sheetName val="10.24"/>
      <sheetName val="10.25"/>
      <sheetName val="10.26"/>
      <sheetName val="10.27"/>
      <sheetName val="10.28"/>
      <sheetName val="10.29"/>
      <sheetName val="10.30"/>
      <sheetName val="11.1"/>
      <sheetName val="12.1"/>
      <sheetName val="12.2"/>
      <sheetName val="12.3"/>
      <sheetName val="12.4"/>
      <sheetName val="12.5"/>
      <sheetName val="12.6"/>
      <sheetName val="12.7"/>
      <sheetName val="12.8"/>
      <sheetName val="12.9"/>
      <sheetName val="12.10"/>
      <sheetName val="12.11"/>
      <sheetName val="12.12"/>
      <sheetName val="12.13"/>
      <sheetName val="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01.005.003-0</v>
          </cell>
          <cell r="B12" t="str">
            <v>PREPARO MANUAL DE TER., COMPREEND. ACERTO, RASPAGEM EVENTUAL</v>
          </cell>
          <cell r="C12" t="str">
            <v>M2</v>
          </cell>
          <cell r="D12">
            <v>396.15</v>
          </cell>
          <cell r="E12">
            <v>3.01</v>
          </cell>
          <cell r="F12">
            <v>1192.4100000000001</v>
          </cell>
        </row>
        <row r="13">
          <cell r="B13" t="str">
            <v xml:space="preserve"> ATE 30CM DE PROF., INCL. COMPACT. MEC.</v>
          </cell>
        </row>
        <row r="15">
          <cell r="A15" t="str">
            <v>01.018.001-0</v>
          </cell>
          <cell r="B15" t="str">
            <v>MARCACAO DE OBRA S/INSTRUMENTO TOPOGR., CONSIDERADA A PROJEC</v>
          </cell>
          <cell r="C15" t="str">
            <v>M2</v>
          </cell>
          <cell r="D15">
            <v>396.15</v>
          </cell>
          <cell r="E15">
            <v>0.94</v>
          </cell>
          <cell r="F15">
            <v>372.38</v>
          </cell>
        </row>
        <row r="16">
          <cell r="B16" t="str">
            <v>AO HORIZ. DA AREA ENVOLVENTE</v>
          </cell>
        </row>
        <row r="18">
          <cell r="A18" t="str">
            <v>03.008.080-1</v>
          </cell>
          <cell r="B18" t="str">
            <v>ESCAVACAO EM MAT. DE 3ªCAT., ROCHA SA FRATURADA, C/EQUIP. A</v>
          </cell>
          <cell r="C18" t="str">
            <v>M3</v>
          </cell>
          <cell r="D18">
            <v>7</v>
          </cell>
          <cell r="E18">
            <v>116.53</v>
          </cell>
          <cell r="F18">
            <v>815.71</v>
          </cell>
        </row>
        <row r="19">
          <cell r="B19" t="str">
            <v>AR COMPR., A CEU ABERTO, S/EXPLOSIVOS</v>
          </cell>
        </row>
        <row r="21">
          <cell r="A21" t="str">
            <v>03.008.085-0</v>
          </cell>
          <cell r="B21" t="str">
            <v>ESCAVACAO EM MAT. DE 3ªCAT., ROCHA VIVA, C/EQUIP. A AR COMPR</v>
          </cell>
          <cell r="C21" t="str">
            <v>M3</v>
          </cell>
          <cell r="D21">
            <v>7</v>
          </cell>
          <cell r="E21">
            <v>323.61</v>
          </cell>
          <cell r="F21">
            <v>2265.27</v>
          </cell>
        </row>
        <row r="22">
          <cell r="B22" t="str">
            <v>., A CEU ABERTO, S/EXPLOSIVOS</v>
          </cell>
        </row>
        <row r="24">
          <cell r="A24" t="str">
            <v>03.008.090-1</v>
          </cell>
          <cell r="B24" t="str">
            <v>ESCAVACAO EM MAT. DE 2ªCAT., MOLEDO OU ROCHA MUITO DECOMP.,</v>
          </cell>
          <cell r="C24" t="str">
            <v>M3</v>
          </cell>
          <cell r="D24">
            <v>21</v>
          </cell>
          <cell r="E24">
            <v>31.04</v>
          </cell>
          <cell r="F24">
            <v>651.84</v>
          </cell>
        </row>
        <row r="25">
          <cell r="B25" t="str">
            <v>C/EQUIP. A AR COMPR., A CEU ABERTO, S/EXPLOSIVOS</v>
          </cell>
        </row>
        <row r="27">
          <cell r="A27" t="str">
            <v>03.008.095-0</v>
          </cell>
          <cell r="B27" t="str">
            <v>ESCAVACAO EM MAT. DE 2ªCAT., MOLEDO OU ROCHA DECOMP., C/EQUI</v>
          </cell>
          <cell r="C27" t="str">
            <v>M3</v>
          </cell>
          <cell r="D27">
            <v>21</v>
          </cell>
          <cell r="E27">
            <v>102.61</v>
          </cell>
          <cell r="F27">
            <v>2154.81</v>
          </cell>
        </row>
        <row r="28">
          <cell r="B28" t="str">
            <v>P. A AR COMPR., A CEU ABERTO, S/EXPLOSIVOS</v>
          </cell>
        </row>
        <row r="30">
          <cell r="A30" t="str">
            <v>03.021.005-1</v>
          </cell>
          <cell r="B30" t="str">
            <v>ESCAVACAO MEC., A CEU ABERTO, EM MAT. DE 1ªCAT., C/ESCAVADEI</v>
          </cell>
          <cell r="C30" t="str">
            <v>M3</v>
          </cell>
          <cell r="D30">
            <v>84</v>
          </cell>
          <cell r="E30">
            <v>1.85</v>
          </cell>
          <cell r="F30">
            <v>155.4</v>
          </cell>
        </row>
        <row r="31">
          <cell r="B31" t="str">
            <v>RA HIDR.</v>
          </cell>
        </row>
        <row r="33">
          <cell r="A33" t="str">
            <v>04.005.125-0</v>
          </cell>
          <cell r="B33" t="str">
            <v>TRANSPORTE DE QUALQUER NATUR. C/VELOC. MEDIA DE 20KM/H EM CA</v>
          </cell>
          <cell r="C33" t="str">
            <v>T X KM</v>
          </cell>
          <cell r="D33">
            <v>8070</v>
          </cell>
          <cell r="E33">
            <v>0.54</v>
          </cell>
          <cell r="F33">
            <v>4357.8</v>
          </cell>
        </row>
        <row r="34">
          <cell r="B34" t="str">
            <v>MINHAO BASCUL. CAPAC. UTIL DE 8T</v>
          </cell>
        </row>
        <row r="36">
          <cell r="A36" t="str">
            <v>04.006.008-1</v>
          </cell>
          <cell r="B36" t="str">
            <v>CARGA MANUAL E DESCARGA MEC. DE MAT. A GRANEL EM CAMINHAO BA</v>
          </cell>
          <cell r="C36" t="str">
            <v>T</v>
          </cell>
          <cell r="D36">
            <v>269</v>
          </cell>
          <cell r="E36">
            <v>9.73</v>
          </cell>
          <cell r="F36">
            <v>2617.37</v>
          </cell>
        </row>
        <row r="37">
          <cell r="B37" t="str">
            <v>SCUL. CAPAC. UTIL DE 8T, EMPREGANDO 2 SERVENTES NA CARGA</v>
          </cell>
        </row>
        <row r="39">
          <cell r="A39" t="str">
            <v>08.020.008-0</v>
          </cell>
          <cell r="B39" t="str">
            <v>PAVIMENTACAO EM LAJOTAS DE CONCR.,INTER-TRAVADO,C/ 6CM DE ES</v>
          </cell>
          <cell r="C39" t="str">
            <v>M2</v>
          </cell>
          <cell r="D39">
            <v>194.44</v>
          </cell>
          <cell r="E39">
            <v>35.590000000000003</v>
          </cell>
          <cell r="F39">
            <v>6920.11</v>
          </cell>
        </row>
        <row r="40">
          <cell r="B40" t="str">
            <v>P.,ASSENTES SOBRE COLCHAO DE PO-DE-PEDRA,AREIA OU MAT.EQUIV.</v>
          </cell>
        </row>
        <row r="42">
          <cell r="A42" t="str">
            <v>09.002.001-0</v>
          </cell>
          <cell r="B42" t="str">
            <v>PLANTIO DE ARVORE ISOLADA, ATE 2,00M DE ALT., DE QUALQUER ES</v>
          </cell>
          <cell r="C42" t="str">
            <v>UN</v>
          </cell>
          <cell r="D42">
            <v>6</v>
          </cell>
          <cell r="E42">
            <v>11.77</v>
          </cell>
          <cell r="F42">
            <v>70.62</v>
          </cell>
        </row>
        <row r="43">
          <cell r="B43" t="str">
            <v>PECIE, EM LOGRADOURO PUBL.</v>
          </cell>
        </row>
        <row r="45">
          <cell r="A45" t="str">
            <v>09.002.002-0</v>
          </cell>
          <cell r="B45" t="str">
            <v>PLANTIO DE ARBUSTO DE O,50 A 0,70M DE ALT., FORMANDO JARDIM</v>
          </cell>
          <cell r="C45" t="str">
            <v>M2</v>
          </cell>
          <cell r="D45">
            <v>63</v>
          </cell>
          <cell r="E45">
            <v>1.45</v>
          </cell>
          <cell r="F45">
            <v>91.35</v>
          </cell>
        </row>
        <row r="46">
          <cell r="B46" t="str">
            <v>C/ 12UN P/M2</v>
          </cell>
        </row>
        <row r="48">
          <cell r="A48" t="str">
            <v>09.003.006-0</v>
          </cell>
          <cell r="B48" t="str">
            <v>ARVORE EM TORNO DE 2,00M DE ALT., TIPO AMENDOEIRA OU CASTANH</v>
          </cell>
          <cell r="C48" t="str">
            <v>UN</v>
          </cell>
          <cell r="D48">
            <v>6</v>
          </cell>
          <cell r="E48">
            <v>9.5</v>
          </cell>
          <cell r="F48">
            <v>57</v>
          </cell>
        </row>
        <row r="49">
          <cell r="B49" t="str">
            <v>EIRA, CONSID. APENAS O FORN.</v>
          </cell>
        </row>
        <row r="51">
          <cell r="A51" t="str">
            <v>09.003.008-0</v>
          </cell>
          <cell r="B51" t="str">
            <v>ARBUSTO P/JARDINS, C/ 0,50 A 0,70M DE ALT., CONSID. APENAS O</v>
          </cell>
          <cell r="C51" t="str">
            <v>UN</v>
          </cell>
          <cell r="D51">
            <v>756</v>
          </cell>
          <cell r="E51">
            <v>1.5</v>
          </cell>
          <cell r="F51">
            <v>1134</v>
          </cell>
        </row>
        <row r="52">
          <cell r="B52" t="str">
            <v xml:space="preserve"> FORN.</v>
          </cell>
        </row>
        <row r="54">
          <cell r="A54" t="str">
            <v>09.004.002-0</v>
          </cell>
          <cell r="B54" t="str">
            <v>PROTETOR DE FERRO, PINTADO A OLEO, P/ARVORE</v>
          </cell>
          <cell r="C54" t="str">
            <v>UN</v>
          </cell>
          <cell r="D54">
            <v>6</v>
          </cell>
          <cell r="E54">
            <v>85.09</v>
          </cell>
          <cell r="F54">
            <v>510.54</v>
          </cell>
        </row>
        <row r="57">
          <cell r="A57" t="str">
            <v>09.005.042-0</v>
          </cell>
          <cell r="B57" t="str">
            <v>IRRIGACAO DE ARVORE C/CARRO PIPA</v>
          </cell>
          <cell r="C57" t="str">
            <v>UN</v>
          </cell>
          <cell r="D57">
            <v>6</v>
          </cell>
          <cell r="E57">
            <v>0.06</v>
          </cell>
          <cell r="F57">
            <v>0.36</v>
          </cell>
        </row>
        <row r="60">
          <cell r="A60" t="str">
            <v>09.006.001-0</v>
          </cell>
          <cell r="B60" t="str">
            <v>ATERRO C/TERRA PRETA VEGETAL, P/EXEC. DE GRAMADOS</v>
          </cell>
          <cell r="C60" t="str">
            <v>M3</v>
          </cell>
          <cell r="D60">
            <v>31.49</v>
          </cell>
          <cell r="E60">
            <v>53.76</v>
          </cell>
          <cell r="F60">
            <v>1692.9</v>
          </cell>
        </row>
        <row r="63">
          <cell r="A63" t="str">
            <v>11.002.023-1</v>
          </cell>
          <cell r="B63" t="str">
            <v>LANCAMENTO DE CONCR. EM PECAS ARMADAS, INCL. TRANSP. HORIZ.</v>
          </cell>
          <cell r="C63" t="str">
            <v>M3</v>
          </cell>
          <cell r="D63">
            <v>46.89</v>
          </cell>
          <cell r="E63">
            <v>33.090000000000003</v>
          </cell>
          <cell r="F63">
            <v>1551.59</v>
          </cell>
        </row>
        <row r="64">
          <cell r="B64" t="str">
            <v>E VERT., PRODUCAO APROX. DE 2,00M3/H</v>
          </cell>
        </row>
        <row r="66">
          <cell r="A66" t="str">
            <v>11.003.002-0</v>
          </cell>
          <cell r="B66" t="str">
            <v>CONCRETO P/PECAS ARMADAS, P/UMA RESISTENCIA A COMPRES. DE 15</v>
          </cell>
          <cell r="C66" t="str">
            <v>M3</v>
          </cell>
          <cell r="D66">
            <v>1.36</v>
          </cell>
          <cell r="E66">
            <v>203.22</v>
          </cell>
          <cell r="F66">
            <v>276.37</v>
          </cell>
        </row>
        <row r="67">
          <cell r="B67" t="str">
            <v>MPA, INCL. MAT., CONFECCAO E TRANSP. HORIZ. E VERT.</v>
          </cell>
        </row>
        <row r="69">
          <cell r="A69" t="str">
            <v>11.004.021-1</v>
          </cell>
          <cell r="B69" t="str">
            <v>FORMA DE MAD. P/MOLDAGEM DE PECAS DE CONCR. ARMADO C/PARAMEN</v>
          </cell>
          <cell r="C69" t="str">
            <v>M2</v>
          </cell>
          <cell r="D69">
            <v>66</v>
          </cell>
          <cell r="E69">
            <v>20.28</v>
          </cell>
          <cell r="F69">
            <v>1338.48</v>
          </cell>
        </row>
        <row r="70">
          <cell r="B70" t="str">
            <v>TOS PLANOS, SERVINDO A MAD. 2 VEZES,EM TABUAS DE PINHO DE 3ª</v>
          </cell>
        </row>
        <row r="72">
          <cell r="A72" t="str">
            <v>11.004.023-1</v>
          </cell>
          <cell r="B72" t="str">
            <v>FORMA DE MAD. P/MOLDAGEM DE PECAS DE CONCR. ARMADO C/PARAMEN</v>
          </cell>
          <cell r="C72" t="str">
            <v>M2</v>
          </cell>
          <cell r="D72">
            <v>5.25</v>
          </cell>
          <cell r="E72">
            <v>28.37</v>
          </cell>
          <cell r="F72">
            <v>148.94</v>
          </cell>
        </row>
        <row r="73">
          <cell r="B73" t="str">
            <v>TOS PLANOS, SERVINDO A MAD. 1 VEZ, EM TABUAS DE PINHO DE 3ª</v>
          </cell>
        </row>
        <row r="75">
          <cell r="A75" t="str">
            <v>11.004.066-0</v>
          </cell>
          <cell r="B75" t="str">
            <v>ESCORAMENTO DE FORMA DE CX. DE CONCR. EM GERAL, CINTA, BL. D</v>
          </cell>
          <cell r="C75" t="str">
            <v>M2</v>
          </cell>
          <cell r="D75">
            <v>66</v>
          </cell>
          <cell r="E75">
            <v>8.8800000000000008</v>
          </cell>
          <cell r="F75">
            <v>586.08000000000004</v>
          </cell>
        </row>
        <row r="76">
          <cell r="B76" t="str">
            <v>E FUNDACAO E/OU PARAMENTOS ATE 1,50M, C/APROVEIT. DE 2 VEZES</v>
          </cell>
        </row>
        <row r="78">
          <cell r="A78" t="str">
            <v>11.009.013-0</v>
          </cell>
          <cell r="B78" t="str">
            <v>BARRA DE ACO CA-50, C/SALIENCIA, DIAM. DE 6,3MM, DESTINADA</v>
          </cell>
          <cell r="C78" t="str">
            <v>KG</v>
          </cell>
          <cell r="D78">
            <v>24.48</v>
          </cell>
          <cell r="E78">
            <v>2.8</v>
          </cell>
          <cell r="F78">
            <v>68.540000000000006</v>
          </cell>
        </row>
        <row r="79">
          <cell r="B79" t="str">
            <v>A ARMADURA DE CONCR. ARMADO</v>
          </cell>
        </row>
        <row r="81">
          <cell r="A81" t="str">
            <v>11.009.014-1</v>
          </cell>
          <cell r="B81" t="str">
            <v>BARRA DE ACO CA-50, C/SALIENCIA, DIAM. DE 8 A 12,5MM, DESTI</v>
          </cell>
          <cell r="C81" t="str">
            <v>KG</v>
          </cell>
          <cell r="D81">
            <v>2870.52</v>
          </cell>
          <cell r="E81">
            <v>2.4300000000000002</v>
          </cell>
          <cell r="F81">
            <v>6975.36</v>
          </cell>
        </row>
        <row r="82">
          <cell r="B82" t="str">
            <v>NADA A ARMADURA DE CONCR. ARMADO</v>
          </cell>
        </row>
        <row r="84">
          <cell r="A84" t="str">
            <v>11.011.029-0</v>
          </cell>
          <cell r="B84" t="str">
            <v>CORTE, DOBRAGEM, MONT. E COLOC. DE FERRAG. NA FORMA, ACO CA-</v>
          </cell>
          <cell r="C84" t="str">
            <v>KG</v>
          </cell>
          <cell r="D84">
            <v>24.48</v>
          </cell>
          <cell r="E84">
            <v>1.36</v>
          </cell>
          <cell r="F84">
            <v>33.29</v>
          </cell>
        </row>
        <row r="85">
          <cell r="B85" t="str">
            <v>50, EM BARRA REDONDA C/DIAM. DE 6,3MM</v>
          </cell>
        </row>
        <row r="87">
          <cell r="A87" t="str">
            <v>11.011.030-1</v>
          </cell>
          <cell r="B87" t="str">
            <v>CORTE, DOBRAGEM, MONT. E COLOC. DE FERRAG. NA FORMA, ACO CA-</v>
          </cell>
          <cell r="C87" t="str">
            <v>KG</v>
          </cell>
          <cell r="D87">
            <v>2870.52</v>
          </cell>
          <cell r="E87">
            <v>1.19</v>
          </cell>
          <cell r="F87">
            <v>3415.91</v>
          </cell>
        </row>
        <row r="88">
          <cell r="B88" t="str">
            <v>50B OU CA-50A, EM BARRA REDONDA C/DIAM. DE 8 A 12,5MM</v>
          </cell>
        </row>
        <row r="90">
          <cell r="A90" t="str">
            <v>11.023.005-0</v>
          </cell>
          <cell r="B90" t="str">
            <v>TELA FORMADA P/BARRAS DE ACO CA-60, FORMANDO MALHA QUADRADA</v>
          </cell>
          <cell r="C90" t="str">
            <v>KG</v>
          </cell>
          <cell r="D90">
            <v>461.36</v>
          </cell>
          <cell r="E90">
            <v>3.32</v>
          </cell>
          <cell r="F90">
            <v>1531.71</v>
          </cell>
        </row>
        <row r="91">
          <cell r="B91" t="str">
            <v>C/DIAM. DE 4,2MM E ESPACAMENTO ENTRE ELES DE 10 X 10CM</v>
          </cell>
        </row>
        <row r="93">
          <cell r="A93" t="str">
            <v>11.048.015-0</v>
          </cell>
          <cell r="B93" t="str">
            <v>CONCRETO IMPORTADO DE USINA, P/UMA RESISTENCIA A COMPRES. DE</v>
          </cell>
          <cell r="C93" t="str">
            <v>M3</v>
          </cell>
          <cell r="D93">
            <v>46.89</v>
          </cell>
          <cell r="E93">
            <v>187.4</v>
          </cell>
          <cell r="F93">
            <v>8787.18</v>
          </cell>
        </row>
        <row r="94">
          <cell r="B94" t="str">
            <v xml:space="preserve"> 15MPA</v>
          </cell>
        </row>
        <row r="96">
          <cell r="A96" t="str">
            <v>12.005.010-0</v>
          </cell>
          <cell r="B96" t="str">
            <v>ALVENARIA DE BL. DE CONCR. (10 X 20 X 40)CM, EM PAREDES DE 1</v>
          </cell>
          <cell r="C96" t="str">
            <v>M2</v>
          </cell>
          <cell r="D96">
            <v>42.5</v>
          </cell>
          <cell r="E96">
            <v>18.27</v>
          </cell>
          <cell r="F96">
            <v>776.47</v>
          </cell>
        </row>
        <row r="97">
          <cell r="B97" t="str">
            <v>0CM, DE SUPERF. CORRIDA, ATE 3,00M DE ALT.</v>
          </cell>
        </row>
        <row r="99">
          <cell r="A99" t="str">
            <v>13.001.025-1</v>
          </cell>
          <cell r="B99" t="str">
            <v>EMBOCO C/ARG. DE CIM. E AREIA 1:3, ESP. 1,5CM, INCL. CHAPISC</v>
          </cell>
          <cell r="C99" t="str">
            <v>M2</v>
          </cell>
          <cell r="D99">
            <v>252</v>
          </cell>
          <cell r="E99">
            <v>11.25</v>
          </cell>
          <cell r="F99">
            <v>2835</v>
          </cell>
        </row>
        <row r="100">
          <cell r="B100" t="str">
            <v>O DE CIM. E AREIA 1:3, ESP. 9MM</v>
          </cell>
        </row>
        <row r="102">
          <cell r="A102" t="str">
            <v>13.026.025-0</v>
          </cell>
          <cell r="B102" t="str">
            <v>REVESTIMENTO DE AZUL. DE COR, 15 X 15CM, DE 1ª</v>
          </cell>
          <cell r="C102" t="str">
            <v>M2</v>
          </cell>
          <cell r="D102">
            <v>42.5</v>
          </cell>
          <cell r="E102">
            <v>38.64</v>
          </cell>
          <cell r="F102">
            <v>1642.2</v>
          </cell>
        </row>
        <row r="105">
          <cell r="A105" t="str">
            <v>17.018.110-0</v>
          </cell>
          <cell r="B105" t="str">
            <v>PINTURA C/TINTA ACRILICA INT. OU EXT., EM TIJ., CONCR. LISO,</v>
          </cell>
          <cell r="C105" t="str">
            <v>M2</v>
          </cell>
          <cell r="D105">
            <v>285</v>
          </cell>
          <cell r="E105">
            <v>6.32</v>
          </cell>
          <cell r="F105">
            <v>1801.2</v>
          </cell>
        </row>
      </sheetData>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ADM"/>
      <sheetName val="ATERRO 1"/>
      <sheetName val="ATERRO 2"/>
      <sheetName val="ATERRO 2 DR"/>
      <sheetName val="ATERRO 3"/>
      <sheetName val="ATERRO 3 DR"/>
      <sheetName val="ATERRO 4"/>
      <sheetName val="CAMINHO SERV."/>
      <sheetName val="600 FoFo TERRA"/>
      <sheetName val="600 FoFo ASFALTO"/>
      <sheetName val="300 FoFo TERRA"/>
      <sheetName val="300 FoFo ASFALTO"/>
      <sheetName val="TRV AÉREA 600"/>
      <sheetName val="BLOCOS ANCORAGEM"/>
      <sheetName val="BLOCOS TRAVESSIAS"/>
      <sheetName val="ENVELOP. DE REDE"/>
      <sheetName val="CX DESC. E VENTOSA"/>
      <sheetName val="BUEIRO Ø 1.500 "/>
      <sheetName val="GALERIA CELULAR"/>
      <sheetName val="TRAVESSIA BUEIRO"/>
      <sheetName val="BOOSTER"/>
      <sheetName val="CAPTAÇÃO CIVIL"/>
      <sheetName val="TAU"/>
      <sheetName val="CHAMINÉ"/>
      <sheetName val="ELEV. COMPERJ"/>
      <sheetName val="CX DISTRIBUIÇÃO"/>
      <sheetName val="TANQUE CONTATO"/>
      <sheetName val="SISTEMA RECIRC."/>
      <sheetName val="SISTEMA LODO"/>
      <sheetName val="SISTEMA CLORO"/>
      <sheetName val="MOD. TRATAMENTO"/>
      <sheetName val="URBANIZ.ETA"/>
      <sheetName val="HISTOGRAMA"/>
      <sheetName val="COMPT IND"/>
      <sheetName val="PASSARELLI IND"/>
      <sheetName val="FORNECEDORES"/>
      <sheetName val="CRON. CONS."/>
      <sheetName val="EQUIPMT."/>
      <sheetName val="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tura"/>
      <sheetName val="Levant"/>
      <sheetName val="Fundação"/>
      <sheetName val="Levant CAT"/>
      <sheetName val="Levant (2)"/>
      <sheetName val="Revitaliz CAT"/>
      <sheetName val="Cronograma"/>
      <sheetName val="Elet-Banh"/>
      <sheetName val="Hidrosan Banh"/>
      <sheetName val="Inc Banh"/>
      <sheetName val="Hidrosan CAT"/>
      <sheetName val="Crono Pl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ção"/>
      <sheetName val="Estrutura"/>
      <sheetName val="Levant"/>
      <sheetName val="Gruta Rei Mato"/>
      <sheetName val="Cronograma"/>
      <sheetName val="Eletrica"/>
      <sheetName val="Hidros"/>
      <sheetName val="Incendio"/>
      <sheetName val="_file____C__Meus_20documentos_S"/>
    </sheetNames>
    <sheetDataSet>
      <sheetData sheetId="0"/>
      <sheetData sheetId="1"/>
      <sheetData sheetId="2"/>
      <sheetData sheetId="3"/>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Z55"/>
  <sheetViews>
    <sheetView showGridLines="0" showRuler="0" topLeftCell="A16" zoomScale="80" zoomScaleNormal="80" zoomScalePageLayoutView="60" workbookViewId="0">
      <selection activeCell="L34" sqref="L34:X35"/>
    </sheetView>
  </sheetViews>
  <sheetFormatPr defaultColWidth="0" defaultRowHeight="15" zeroHeight="1" x14ac:dyDescent="0.25"/>
  <cols>
    <col min="1" max="1" width="1.7109375" style="2" customWidth="1"/>
    <col min="2" max="25" width="3.7109375" style="2" customWidth="1"/>
    <col min="26" max="26" width="1.7109375" style="2" customWidth="1"/>
    <col min="27" max="16384" width="9.140625" style="2" hidden="1"/>
  </cols>
  <sheetData>
    <row r="1" spans="2:25" ht="9.9499999999999993" customHeight="1" thickBot="1" x14ac:dyDescent="0.3"/>
    <row r="2" spans="2:25" x14ac:dyDescent="0.25">
      <c r="B2" s="63"/>
      <c r="C2" s="64"/>
      <c r="D2" s="64"/>
      <c r="E2" s="64"/>
      <c r="F2" s="64"/>
      <c r="G2" s="64"/>
      <c r="H2" s="64"/>
      <c r="I2" s="64"/>
      <c r="J2" s="64"/>
      <c r="K2" s="64"/>
      <c r="L2" s="64"/>
      <c r="M2" s="64"/>
      <c r="N2" s="64"/>
      <c r="O2" s="64"/>
      <c r="P2" s="64"/>
      <c r="Q2" s="64"/>
      <c r="R2" s="64"/>
      <c r="S2" s="64"/>
      <c r="T2" s="64"/>
      <c r="U2" s="64"/>
      <c r="V2" s="64"/>
      <c r="W2" s="64"/>
      <c r="X2" s="64"/>
      <c r="Y2" s="65"/>
    </row>
    <row r="3" spans="2:25" ht="15" customHeight="1" x14ac:dyDescent="0.25">
      <c r="B3" s="66"/>
      <c r="C3" s="236" t="s">
        <v>0</v>
      </c>
      <c r="D3" s="236"/>
      <c r="E3" s="236"/>
      <c r="F3" s="236"/>
      <c r="G3" s="236"/>
      <c r="H3" s="236"/>
      <c r="I3" s="236"/>
      <c r="J3" s="236"/>
      <c r="K3" s="236"/>
      <c r="L3" s="236"/>
      <c r="M3" s="236"/>
      <c r="N3" s="236"/>
      <c r="O3" s="236"/>
      <c r="P3" s="236"/>
      <c r="Q3" s="236"/>
      <c r="R3" s="236"/>
      <c r="S3" s="236"/>
      <c r="T3" s="236"/>
      <c r="U3" s="236"/>
      <c r="V3" s="236"/>
      <c r="W3" s="236"/>
      <c r="X3" s="236"/>
      <c r="Y3" s="67"/>
    </row>
    <row r="4" spans="2:25" ht="15" customHeight="1" x14ac:dyDescent="0.25">
      <c r="B4" s="66"/>
      <c r="C4" s="236"/>
      <c r="D4" s="236"/>
      <c r="E4" s="236"/>
      <c r="F4" s="236"/>
      <c r="G4" s="236"/>
      <c r="H4" s="236"/>
      <c r="I4" s="236"/>
      <c r="J4" s="236"/>
      <c r="K4" s="236"/>
      <c r="L4" s="236"/>
      <c r="M4" s="236"/>
      <c r="N4" s="236"/>
      <c r="O4" s="236"/>
      <c r="P4" s="236"/>
      <c r="Q4" s="236"/>
      <c r="R4" s="236"/>
      <c r="S4" s="236"/>
      <c r="T4" s="236"/>
      <c r="U4" s="236"/>
      <c r="V4" s="236"/>
      <c r="W4" s="236"/>
      <c r="X4" s="236"/>
      <c r="Y4" s="67"/>
    </row>
    <row r="5" spans="2:25" ht="15" customHeight="1" x14ac:dyDescent="0.25">
      <c r="B5" s="66"/>
      <c r="C5" s="236"/>
      <c r="D5" s="236"/>
      <c r="E5" s="236"/>
      <c r="F5" s="236"/>
      <c r="G5" s="236"/>
      <c r="H5" s="236"/>
      <c r="I5" s="236"/>
      <c r="J5" s="236"/>
      <c r="K5" s="236"/>
      <c r="L5" s="236"/>
      <c r="M5" s="236"/>
      <c r="N5" s="236"/>
      <c r="O5" s="236"/>
      <c r="P5" s="236"/>
      <c r="Q5" s="236"/>
      <c r="R5" s="236"/>
      <c r="S5" s="236"/>
      <c r="T5" s="236"/>
      <c r="U5" s="236"/>
      <c r="V5" s="236"/>
      <c r="W5" s="236"/>
      <c r="X5" s="236"/>
      <c r="Y5" s="67"/>
    </row>
    <row r="6" spans="2:25" ht="15" customHeight="1" x14ac:dyDescent="0.25">
      <c r="B6" s="66"/>
      <c r="C6" s="236"/>
      <c r="D6" s="236"/>
      <c r="E6" s="236"/>
      <c r="F6" s="236"/>
      <c r="G6" s="236"/>
      <c r="H6" s="236"/>
      <c r="I6" s="236"/>
      <c r="J6" s="236"/>
      <c r="K6" s="236"/>
      <c r="L6" s="236"/>
      <c r="M6" s="236"/>
      <c r="N6" s="236"/>
      <c r="O6" s="236"/>
      <c r="P6" s="236"/>
      <c r="Q6" s="236"/>
      <c r="R6" s="236"/>
      <c r="S6" s="236"/>
      <c r="T6" s="236"/>
      <c r="U6" s="236"/>
      <c r="V6" s="236"/>
      <c r="W6" s="236"/>
      <c r="X6" s="236"/>
      <c r="Y6" s="67"/>
    </row>
    <row r="7" spans="2:25" ht="15" customHeight="1" x14ac:dyDescent="0.25">
      <c r="B7" s="66"/>
      <c r="C7" s="236"/>
      <c r="D7" s="236"/>
      <c r="E7" s="236"/>
      <c r="F7" s="236"/>
      <c r="G7" s="236"/>
      <c r="H7" s="236"/>
      <c r="I7" s="236"/>
      <c r="J7" s="236"/>
      <c r="K7" s="236"/>
      <c r="L7" s="236"/>
      <c r="M7" s="236"/>
      <c r="N7" s="236"/>
      <c r="O7" s="236"/>
      <c r="P7" s="236"/>
      <c r="Q7" s="236"/>
      <c r="R7" s="236"/>
      <c r="S7" s="236"/>
      <c r="T7" s="236"/>
      <c r="U7" s="236"/>
      <c r="V7" s="236"/>
      <c r="W7" s="236"/>
      <c r="X7" s="236"/>
      <c r="Y7" s="67"/>
    </row>
    <row r="8" spans="2:25" ht="15" customHeight="1" x14ac:dyDescent="0.25">
      <c r="B8" s="66"/>
      <c r="C8" s="236"/>
      <c r="D8" s="236"/>
      <c r="E8" s="236"/>
      <c r="F8" s="236"/>
      <c r="G8" s="236"/>
      <c r="H8" s="236"/>
      <c r="I8" s="236"/>
      <c r="J8" s="236"/>
      <c r="K8" s="236"/>
      <c r="L8" s="236"/>
      <c r="M8" s="236"/>
      <c r="N8" s="236"/>
      <c r="O8" s="236"/>
      <c r="P8" s="236"/>
      <c r="Q8" s="236"/>
      <c r="R8" s="236"/>
      <c r="S8" s="236"/>
      <c r="T8" s="236"/>
      <c r="U8" s="236"/>
      <c r="V8" s="236"/>
      <c r="W8" s="236"/>
      <c r="X8" s="236"/>
      <c r="Y8" s="67"/>
    </row>
    <row r="9" spans="2:25" ht="15" customHeight="1" x14ac:dyDescent="0.25">
      <c r="B9" s="66"/>
      <c r="C9" s="236"/>
      <c r="D9" s="236"/>
      <c r="E9" s="236"/>
      <c r="F9" s="236"/>
      <c r="G9" s="236"/>
      <c r="H9" s="236"/>
      <c r="I9" s="236"/>
      <c r="J9" s="236"/>
      <c r="K9" s="236"/>
      <c r="L9" s="236"/>
      <c r="M9" s="236"/>
      <c r="N9" s="236"/>
      <c r="O9" s="236"/>
      <c r="P9" s="236"/>
      <c r="Q9" s="236"/>
      <c r="R9" s="236"/>
      <c r="S9" s="236"/>
      <c r="T9" s="236"/>
      <c r="U9" s="236"/>
      <c r="V9" s="236"/>
      <c r="W9" s="236"/>
      <c r="X9" s="236"/>
      <c r="Y9" s="67"/>
    </row>
    <row r="10" spans="2:25" ht="15" customHeight="1" x14ac:dyDescent="0.25">
      <c r="B10" s="66"/>
      <c r="C10" s="237" t="s">
        <v>1171</v>
      </c>
      <c r="D10" s="237"/>
      <c r="E10" s="237"/>
      <c r="F10" s="237"/>
      <c r="G10" s="237"/>
      <c r="H10" s="237"/>
      <c r="I10" s="237"/>
      <c r="J10" s="237"/>
      <c r="K10" s="237"/>
      <c r="L10" s="237"/>
      <c r="M10" s="237"/>
      <c r="N10" s="237"/>
      <c r="O10" s="237"/>
      <c r="P10" s="237"/>
      <c r="Q10" s="237"/>
      <c r="R10" s="237"/>
      <c r="S10" s="237"/>
      <c r="T10" s="237"/>
      <c r="U10" s="237"/>
      <c r="V10" s="237"/>
      <c r="W10" s="237"/>
      <c r="X10" s="237"/>
      <c r="Y10" s="67"/>
    </row>
    <row r="11" spans="2:25" ht="15" customHeight="1" x14ac:dyDescent="0.25">
      <c r="B11" s="66"/>
      <c r="C11" s="237"/>
      <c r="D11" s="237"/>
      <c r="E11" s="237"/>
      <c r="F11" s="237"/>
      <c r="G11" s="237"/>
      <c r="H11" s="237"/>
      <c r="I11" s="237"/>
      <c r="J11" s="237"/>
      <c r="K11" s="237"/>
      <c r="L11" s="237"/>
      <c r="M11" s="237"/>
      <c r="N11" s="237"/>
      <c r="O11" s="237"/>
      <c r="P11" s="237"/>
      <c r="Q11" s="237"/>
      <c r="R11" s="237"/>
      <c r="S11" s="237"/>
      <c r="T11" s="237"/>
      <c r="U11" s="237"/>
      <c r="V11" s="237"/>
      <c r="W11" s="237"/>
      <c r="X11" s="237"/>
      <c r="Y11" s="67"/>
    </row>
    <row r="12" spans="2:25" x14ac:dyDescent="0.25">
      <c r="B12" s="66"/>
      <c r="C12" s="237"/>
      <c r="D12" s="237"/>
      <c r="E12" s="237"/>
      <c r="F12" s="237"/>
      <c r="G12" s="237"/>
      <c r="H12" s="237"/>
      <c r="I12" s="237"/>
      <c r="J12" s="237"/>
      <c r="K12" s="237"/>
      <c r="L12" s="237"/>
      <c r="M12" s="237"/>
      <c r="N12" s="237"/>
      <c r="O12" s="237"/>
      <c r="P12" s="237"/>
      <c r="Q12" s="237"/>
      <c r="R12" s="237"/>
      <c r="S12" s="237"/>
      <c r="T12" s="237"/>
      <c r="U12" s="237"/>
      <c r="V12" s="237"/>
      <c r="W12" s="237"/>
      <c r="X12" s="237"/>
      <c r="Y12" s="67"/>
    </row>
    <row r="13" spans="2:25" ht="15" customHeight="1" x14ac:dyDescent="0.25">
      <c r="B13" s="66"/>
      <c r="C13" s="237"/>
      <c r="D13" s="237"/>
      <c r="E13" s="237"/>
      <c r="F13" s="237"/>
      <c r="G13" s="237"/>
      <c r="H13" s="237"/>
      <c r="I13" s="237"/>
      <c r="J13" s="237"/>
      <c r="K13" s="237"/>
      <c r="L13" s="237"/>
      <c r="M13" s="237"/>
      <c r="N13" s="237"/>
      <c r="O13" s="237"/>
      <c r="P13" s="237"/>
      <c r="Q13" s="237"/>
      <c r="R13" s="237"/>
      <c r="S13" s="237"/>
      <c r="T13" s="237"/>
      <c r="U13" s="237"/>
      <c r="V13" s="237"/>
      <c r="W13" s="237"/>
      <c r="X13" s="237"/>
      <c r="Y13" s="67"/>
    </row>
    <row r="14" spans="2:25" ht="15" customHeight="1" x14ac:dyDescent="0.25">
      <c r="B14" s="66"/>
      <c r="C14" s="237"/>
      <c r="D14" s="237"/>
      <c r="E14" s="237"/>
      <c r="F14" s="237"/>
      <c r="G14" s="237"/>
      <c r="H14" s="237"/>
      <c r="I14" s="237"/>
      <c r="J14" s="237"/>
      <c r="K14" s="237"/>
      <c r="L14" s="237"/>
      <c r="M14" s="237"/>
      <c r="N14" s="237"/>
      <c r="O14" s="237"/>
      <c r="P14" s="237"/>
      <c r="Q14" s="237"/>
      <c r="R14" s="237"/>
      <c r="S14" s="237"/>
      <c r="T14" s="237"/>
      <c r="U14" s="237"/>
      <c r="V14" s="237"/>
      <c r="W14" s="237"/>
      <c r="X14" s="237"/>
      <c r="Y14" s="67"/>
    </row>
    <row r="15" spans="2:25" ht="15" customHeight="1" x14ac:dyDescent="0.25">
      <c r="B15" s="66"/>
      <c r="C15" s="237"/>
      <c r="D15" s="237"/>
      <c r="E15" s="237"/>
      <c r="F15" s="237"/>
      <c r="G15" s="237"/>
      <c r="H15" s="237"/>
      <c r="I15" s="237"/>
      <c r="J15" s="237"/>
      <c r="K15" s="237"/>
      <c r="L15" s="237"/>
      <c r="M15" s="237"/>
      <c r="N15" s="237"/>
      <c r="O15" s="237"/>
      <c r="P15" s="237"/>
      <c r="Q15" s="237"/>
      <c r="R15" s="237"/>
      <c r="S15" s="237"/>
      <c r="T15" s="237"/>
      <c r="U15" s="237"/>
      <c r="V15" s="237"/>
      <c r="W15" s="237"/>
      <c r="X15" s="237"/>
      <c r="Y15" s="67"/>
    </row>
    <row r="16" spans="2:25" ht="15" customHeight="1" x14ac:dyDescent="0.25">
      <c r="B16" s="66"/>
      <c r="C16" s="237"/>
      <c r="D16" s="237"/>
      <c r="E16" s="237"/>
      <c r="F16" s="237"/>
      <c r="G16" s="237"/>
      <c r="H16" s="237"/>
      <c r="I16" s="237"/>
      <c r="J16" s="237"/>
      <c r="K16" s="237"/>
      <c r="L16" s="237"/>
      <c r="M16" s="237"/>
      <c r="N16" s="237"/>
      <c r="O16" s="237"/>
      <c r="P16" s="237"/>
      <c r="Q16" s="237"/>
      <c r="R16" s="237"/>
      <c r="S16" s="237"/>
      <c r="T16" s="237"/>
      <c r="U16" s="237"/>
      <c r="V16" s="237"/>
      <c r="W16" s="237"/>
      <c r="X16" s="237"/>
      <c r="Y16" s="67"/>
    </row>
    <row r="17" spans="2:25" ht="15" customHeight="1" x14ac:dyDescent="0.25">
      <c r="B17" s="66"/>
      <c r="C17" s="237"/>
      <c r="D17" s="237"/>
      <c r="E17" s="237"/>
      <c r="F17" s="237"/>
      <c r="G17" s="237"/>
      <c r="H17" s="237"/>
      <c r="I17" s="237"/>
      <c r="J17" s="237"/>
      <c r="K17" s="237"/>
      <c r="L17" s="237"/>
      <c r="M17" s="237"/>
      <c r="N17" s="237"/>
      <c r="O17" s="237"/>
      <c r="P17" s="237"/>
      <c r="Q17" s="237"/>
      <c r="R17" s="237"/>
      <c r="S17" s="237"/>
      <c r="T17" s="237"/>
      <c r="U17" s="237"/>
      <c r="V17" s="237"/>
      <c r="W17" s="237"/>
      <c r="X17" s="237"/>
      <c r="Y17" s="67"/>
    </row>
    <row r="18" spans="2:25" ht="15" customHeight="1" x14ac:dyDescent="0.25">
      <c r="B18" s="66"/>
      <c r="C18" s="237"/>
      <c r="D18" s="237"/>
      <c r="E18" s="237"/>
      <c r="F18" s="237"/>
      <c r="G18" s="237"/>
      <c r="H18" s="237"/>
      <c r="I18" s="237"/>
      <c r="J18" s="237"/>
      <c r="K18" s="237"/>
      <c r="L18" s="237"/>
      <c r="M18" s="237"/>
      <c r="N18" s="237"/>
      <c r="O18" s="237"/>
      <c r="P18" s="237"/>
      <c r="Q18" s="237"/>
      <c r="R18" s="237"/>
      <c r="S18" s="237"/>
      <c r="T18" s="237"/>
      <c r="U18" s="237"/>
      <c r="V18" s="237"/>
      <c r="W18" s="237"/>
      <c r="X18" s="237"/>
      <c r="Y18" s="67"/>
    </row>
    <row r="19" spans="2:25" ht="15" customHeight="1" x14ac:dyDescent="0.25">
      <c r="B19" s="66"/>
      <c r="C19" s="237"/>
      <c r="D19" s="237"/>
      <c r="E19" s="237"/>
      <c r="F19" s="237"/>
      <c r="G19" s="237"/>
      <c r="H19" s="237"/>
      <c r="I19" s="237"/>
      <c r="J19" s="237"/>
      <c r="K19" s="237"/>
      <c r="L19" s="237"/>
      <c r="M19" s="237"/>
      <c r="N19" s="237"/>
      <c r="O19" s="237"/>
      <c r="P19" s="237"/>
      <c r="Q19" s="237"/>
      <c r="R19" s="237"/>
      <c r="S19" s="237"/>
      <c r="T19" s="237"/>
      <c r="U19" s="237"/>
      <c r="V19" s="237"/>
      <c r="W19" s="237"/>
      <c r="X19" s="237"/>
      <c r="Y19" s="67"/>
    </row>
    <row r="20" spans="2:25" ht="15" customHeight="1" x14ac:dyDescent="0.25">
      <c r="B20" s="66"/>
      <c r="C20" s="237"/>
      <c r="D20" s="237"/>
      <c r="E20" s="237"/>
      <c r="F20" s="237"/>
      <c r="G20" s="237"/>
      <c r="H20" s="237"/>
      <c r="I20" s="237"/>
      <c r="J20" s="237"/>
      <c r="K20" s="237"/>
      <c r="L20" s="237"/>
      <c r="M20" s="237"/>
      <c r="N20" s="237"/>
      <c r="O20" s="237"/>
      <c r="P20" s="237"/>
      <c r="Q20" s="237"/>
      <c r="R20" s="237"/>
      <c r="S20" s="237"/>
      <c r="T20" s="237"/>
      <c r="U20" s="237"/>
      <c r="V20" s="237"/>
      <c r="W20" s="237"/>
      <c r="X20" s="237"/>
      <c r="Y20" s="67"/>
    </row>
    <row r="21" spans="2:25" ht="15" customHeight="1" x14ac:dyDescent="0.25">
      <c r="B21" s="66"/>
      <c r="C21" s="237"/>
      <c r="D21" s="237"/>
      <c r="E21" s="237"/>
      <c r="F21" s="237"/>
      <c r="G21" s="237"/>
      <c r="H21" s="237"/>
      <c r="I21" s="237"/>
      <c r="J21" s="237"/>
      <c r="K21" s="237"/>
      <c r="L21" s="237"/>
      <c r="M21" s="237"/>
      <c r="N21" s="237"/>
      <c r="O21" s="237"/>
      <c r="P21" s="237"/>
      <c r="Q21" s="237"/>
      <c r="R21" s="237"/>
      <c r="S21" s="237"/>
      <c r="T21" s="237"/>
      <c r="U21" s="237"/>
      <c r="V21" s="237"/>
      <c r="W21" s="237"/>
      <c r="X21" s="237"/>
      <c r="Y21" s="67"/>
    </row>
    <row r="22" spans="2:25" ht="15" customHeight="1" x14ac:dyDescent="0.25">
      <c r="B22" s="66"/>
      <c r="C22" s="237"/>
      <c r="D22" s="237"/>
      <c r="E22" s="237"/>
      <c r="F22" s="237"/>
      <c r="G22" s="237"/>
      <c r="H22" s="237"/>
      <c r="I22" s="237"/>
      <c r="J22" s="237"/>
      <c r="K22" s="237"/>
      <c r="L22" s="237"/>
      <c r="M22" s="237"/>
      <c r="N22" s="237"/>
      <c r="O22" s="237"/>
      <c r="P22" s="237"/>
      <c r="Q22" s="237"/>
      <c r="R22" s="237"/>
      <c r="S22" s="237"/>
      <c r="T22" s="237"/>
      <c r="U22" s="237"/>
      <c r="V22" s="237"/>
      <c r="W22" s="237"/>
      <c r="X22" s="237"/>
      <c r="Y22" s="67"/>
    </row>
    <row r="23" spans="2:25" ht="15" customHeight="1" x14ac:dyDescent="0.25">
      <c r="B23" s="66"/>
      <c r="C23" s="237"/>
      <c r="D23" s="237"/>
      <c r="E23" s="237"/>
      <c r="F23" s="237"/>
      <c r="G23" s="237"/>
      <c r="H23" s="237"/>
      <c r="I23" s="237"/>
      <c r="J23" s="237"/>
      <c r="K23" s="237"/>
      <c r="L23" s="237"/>
      <c r="M23" s="237"/>
      <c r="N23" s="237"/>
      <c r="O23" s="237"/>
      <c r="P23" s="237"/>
      <c r="Q23" s="237"/>
      <c r="R23" s="237"/>
      <c r="S23" s="237"/>
      <c r="T23" s="237"/>
      <c r="U23" s="237"/>
      <c r="V23" s="237"/>
      <c r="W23" s="237"/>
      <c r="X23" s="237"/>
      <c r="Y23" s="67"/>
    </row>
    <row r="24" spans="2:25" ht="15" customHeight="1" x14ac:dyDescent="0.25">
      <c r="B24" s="66"/>
      <c r="C24" s="237"/>
      <c r="D24" s="237"/>
      <c r="E24" s="237"/>
      <c r="F24" s="237"/>
      <c r="G24" s="237"/>
      <c r="H24" s="237"/>
      <c r="I24" s="237"/>
      <c r="J24" s="237"/>
      <c r="K24" s="237"/>
      <c r="L24" s="237"/>
      <c r="M24" s="237"/>
      <c r="N24" s="237"/>
      <c r="O24" s="237"/>
      <c r="P24" s="237"/>
      <c r="Q24" s="237"/>
      <c r="R24" s="237"/>
      <c r="S24" s="237"/>
      <c r="T24" s="237"/>
      <c r="U24" s="237"/>
      <c r="V24" s="237"/>
      <c r="W24" s="237"/>
      <c r="X24" s="237"/>
      <c r="Y24" s="67"/>
    </row>
    <row r="25" spans="2:25" ht="15" customHeight="1" x14ac:dyDescent="0.25">
      <c r="B25" s="66"/>
      <c r="C25" s="237"/>
      <c r="D25" s="237"/>
      <c r="E25" s="237"/>
      <c r="F25" s="237"/>
      <c r="G25" s="237"/>
      <c r="H25" s="237"/>
      <c r="I25" s="237"/>
      <c r="J25" s="237"/>
      <c r="K25" s="237"/>
      <c r="L25" s="237"/>
      <c r="M25" s="237"/>
      <c r="N25" s="237"/>
      <c r="O25" s="237"/>
      <c r="P25" s="237"/>
      <c r="Q25" s="237"/>
      <c r="R25" s="237"/>
      <c r="S25" s="237"/>
      <c r="T25" s="237"/>
      <c r="U25" s="237"/>
      <c r="V25" s="237"/>
      <c r="W25" s="237"/>
      <c r="X25" s="237"/>
      <c r="Y25" s="67"/>
    </row>
    <row r="26" spans="2:25" ht="15" customHeight="1" x14ac:dyDescent="0.25">
      <c r="B26" s="66"/>
      <c r="C26" s="237"/>
      <c r="D26" s="237"/>
      <c r="E26" s="237"/>
      <c r="F26" s="237"/>
      <c r="G26" s="237"/>
      <c r="H26" s="237"/>
      <c r="I26" s="237"/>
      <c r="J26" s="237"/>
      <c r="K26" s="237"/>
      <c r="L26" s="237"/>
      <c r="M26" s="237"/>
      <c r="N26" s="237"/>
      <c r="O26" s="237"/>
      <c r="P26" s="237"/>
      <c r="Q26" s="237"/>
      <c r="R26" s="237"/>
      <c r="S26" s="237"/>
      <c r="T26" s="237"/>
      <c r="U26" s="237"/>
      <c r="V26" s="237"/>
      <c r="W26" s="237"/>
      <c r="X26" s="237"/>
      <c r="Y26" s="67"/>
    </row>
    <row r="27" spans="2:25" ht="15" customHeight="1" x14ac:dyDescent="0.25">
      <c r="B27" s="66"/>
      <c r="C27" s="237"/>
      <c r="D27" s="237"/>
      <c r="E27" s="237"/>
      <c r="F27" s="237"/>
      <c r="G27" s="237"/>
      <c r="H27" s="237"/>
      <c r="I27" s="237"/>
      <c r="J27" s="237"/>
      <c r="K27" s="237"/>
      <c r="L27" s="237"/>
      <c r="M27" s="237"/>
      <c r="N27" s="237"/>
      <c r="O27" s="237"/>
      <c r="P27" s="237"/>
      <c r="Q27" s="237"/>
      <c r="R27" s="237"/>
      <c r="S27" s="237"/>
      <c r="T27" s="237"/>
      <c r="U27" s="237"/>
      <c r="V27" s="237"/>
      <c r="W27" s="237"/>
      <c r="X27" s="237"/>
      <c r="Y27" s="67"/>
    </row>
    <row r="28" spans="2:25" ht="15" customHeight="1" x14ac:dyDescent="0.25">
      <c r="B28" s="66"/>
      <c r="C28" s="237"/>
      <c r="D28" s="237"/>
      <c r="E28" s="237"/>
      <c r="F28" s="237"/>
      <c r="G28" s="237"/>
      <c r="H28" s="237"/>
      <c r="I28" s="237"/>
      <c r="J28" s="237"/>
      <c r="K28" s="237"/>
      <c r="L28" s="237"/>
      <c r="M28" s="237"/>
      <c r="N28" s="237"/>
      <c r="O28" s="237"/>
      <c r="P28" s="237"/>
      <c r="Q28" s="237"/>
      <c r="R28" s="237"/>
      <c r="S28" s="237"/>
      <c r="T28" s="237"/>
      <c r="U28" s="237"/>
      <c r="V28" s="237"/>
      <c r="W28" s="237"/>
      <c r="X28" s="237"/>
      <c r="Y28" s="67"/>
    </row>
    <row r="29" spans="2:25" ht="15" customHeight="1" x14ac:dyDescent="0.25">
      <c r="B29" s="66"/>
      <c r="C29" s="237"/>
      <c r="D29" s="237"/>
      <c r="E29" s="237"/>
      <c r="F29" s="237"/>
      <c r="G29" s="237"/>
      <c r="H29" s="237"/>
      <c r="I29" s="237"/>
      <c r="J29" s="237"/>
      <c r="K29" s="237"/>
      <c r="L29" s="237"/>
      <c r="M29" s="237"/>
      <c r="N29" s="237"/>
      <c r="O29" s="237"/>
      <c r="P29" s="237"/>
      <c r="Q29" s="237"/>
      <c r="R29" s="237"/>
      <c r="S29" s="237"/>
      <c r="T29" s="237"/>
      <c r="U29" s="237"/>
      <c r="V29" s="237"/>
      <c r="W29" s="237"/>
      <c r="X29" s="237"/>
      <c r="Y29" s="67"/>
    </row>
    <row r="30" spans="2:25" ht="15" customHeight="1" x14ac:dyDescent="0.25">
      <c r="B30" s="66"/>
      <c r="C30" s="237"/>
      <c r="D30" s="237"/>
      <c r="E30" s="237"/>
      <c r="F30" s="237"/>
      <c r="G30" s="237"/>
      <c r="H30" s="237"/>
      <c r="I30" s="237"/>
      <c r="J30" s="237"/>
      <c r="K30" s="237"/>
      <c r="L30" s="237"/>
      <c r="M30" s="237"/>
      <c r="N30" s="237"/>
      <c r="O30" s="237"/>
      <c r="P30" s="237"/>
      <c r="Q30" s="237"/>
      <c r="R30" s="237"/>
      <c r="S30" s="237"/>
      <c r="T30" s="237"/>
      <c r="U30" s="237"/>
      <c r="V30" s="237"/>
      <c r="W30" s="237"/>
      <c r="X30" s="237"/>
      <c r="Y30" s="67"/>
    </row>
    <row r="31" spans="2:25" ht="15" customHeight="1" x14ac:dyDescent="0.25">
      <c r="B31" s="66"/>
      <c r="C31" s="237"/>
      <c r="D31" s="237"/>
      <c r="E31" s="237"/>
      <c r="F31" s="237"/>
      <c r="G31" s="237"/>
      <c r="H31" s="237"/>
      <c r="I31" s="237"/>
      <c r="J31" s="237"/>
      <c r="K31" s="237"/>
      <c r="L31" s="237"/>
      <c r="M31" s="237"/>
      <c r="N31" s="237"/>
      <c r="O31" s="237"/>
      <c r="P31" s="237"/>
      <c r="Q31" s="237"/>
      <c r="R31" s="237"/>
      <c r="S31" s="237"/>
      <c r="T31" s="237"/>
      <c r="U31" s="237"/>
      <c r="V31" s="237"/>
      <c r="W31" s="237"/>
      <c r="X31" s="237"/>
      <c r="Y31" s="67"/>
    </row>
    <row r="32" spans="2:25" ht="15" customHeight="1" x14ac:dyDescent="0.25">
      <c r="B32" s="66"/>
      <c r="C32" s="237"/>
      <c r="D32" s="237"/>
      <c r="E32" s="237"/>
      <c r="F32" s="237"/>
      <c r="G32" s="237"/>
      <c r="H32" s="237"/>
      <c r="I32" s="237"/>
      <c r="J32" s="237"/>
      <c r="K32" s="237"/>
      <c r="L32" s="237"/>
      <c r="M32" s="237"/>
      <c r="N32" s="237"/>
      <c r="O32" s="237"/>
      <c r="P32" s="237"/>
      <c r="Q32" s="237"/>
      <c r="R32" s="237"/>
      <c r="S32" s="237"/>
      <c r="T32" s="237"/>
      <c r="U32" s="237"/>
      <c r="V32" s="237"/>
      <c r="W32" s="237"/>
      <c r="X32" s="237"/>
      <c r="Y32" s="67"/>
    </row>
    <row r="33" spans="2:25" ht="15" customHeight="1" x14ac:dyDescent="0.25">
      <c r="B33" s="66"/>
      <c r="C33" s="237"/>
      <c r="D33" s="237"/>
      <c r="E33" s="237"/>
      <c r="F33" s="237"/>
      <c r="G33" s="237"/>
      <c r="H33" s="237"/>
      <c r="I33" s="237"/>
      <c r="J33" s="237"/>
      <c r="K33" s="237"/>
      <c r="L33" s="237"/>
      <c r="M33" s="237"/>
      <c r="N33" s="237"/>
      <c r="O33" s="237"/>
      <c r="P33" s="237"/>
      <c r="Q33" s="237"/>
      <c r="R33" s="237"/>
      <c r="S33" s="237"/>
      <c r="T33" s="237"/>
      <c r="U33" s="237"/>
      <c r="V33" s="237"/>
      <c r="W33" s="237"/>
      <c r="X33" s="237"/>
      <c r="Y33" s="67"/>
    </row>
    <row r="34" spans="2:25" ht="15" customHeight="1" x14ac:dyDescent="0.25">
      <c r="B34" s="66"/>
      <c r="C34" s="241" t="s">
        <v>72</v>
      </c>
      <c r="D34" s="241"/>
      <c r="E34" s="241"/>
      <c r="F34" s="241"/>
      <c r="G34" s="241"/>
      <c r="H34" s="241"/>
      <c r="I34" s="241"/>
      <c r="J34" s="241"/>
      <c r="K34" s="241"/>
      <c r="L34" s="242" t="s">
        <v>488</v>
      </c>
      <c r="M34" s="242"/>
      <c r="N34" s="242"/>
      <c r="O34" s="242"/>
      <c r="P34" s="242"/>
      <c r="Q34" s="242"/>
      <c r="R34" s="242"/>
      <c r="S34" s="242"/>
      <c r="T34" s="242"/>
      <c r="U34" s="242"/>
      <c r="V34" s="242"/>
      <c r="W34" s="242"/>
      <c r="X34" s="242"/>
      <c r="Y34" s="67"/>
    </row>
    <row r="35" spans="2:25" ht="15" customHeight="1" x14ac:dyDescent="0.25">
      <c r="B35" s="66"/>
      <c r="C35" s="241"/>
      <c r="D35" s="241"/>
      <c r="E35" s="241"/>
      <c r="F35" s="241"/>
      <c r="G35" s="241"/>
      <c r="H35" s="241"/>
      <c r="I35" s="241"/>
      <c r="J35" s="241"/>
      <c r="K35" s="241"/>
      <c r="L35" s="242"/>
      <c r="M35" s="242"/>
      <c r="N35" s="242"/>
      <c r="O35" s="242"/>
      <c r="P35" s="242"/>
      <c r="Q35" s="242"/>
      <c r="R35" s="242"/>
      <c r="S35" s="242"/>
      <c r="T35" s="242"/>
      <c r="U35" s="242"/>
      <c r="V35" s="242"/>
      <c r="W35" s="242"/>
      <c r="X35" s="242"/>
      <c r="Y35" s="67"/>
    </row>
    <row r="36" spans="2:25" ht="15" customHeight="1" x14ac:dyDescent="0.25">
      <c r="B36" s="66"/>
      <c r="C36" s="241" t="s">
        <v>66</v>
      </c>
      <c r="D36" s="241"/>
      <c r="E36" s="241"/>
      <c r="F36" s="241"/>
      <c r="G36" s="241"/>
      <c r="H36" s="241"/>
      <c r="I36" s="241"/>
      <c r="J36" s="241"/>
      <c r="K36" s="241"/>
      <c r="L36" s="235"/>
      <c r="M36" s="235"/>
      <c r="N36" s="235"/>
      <c r="O36" s="235"/>
      <c r="P36" s="235"/>
      <c r="Q36" s="235"/>
      <c r="R36" s="235"/>
      <c r="S36" s="235"/>
      <c r="T36" s="235"/>
      <c r="U36" s="235"/>
      <c r="V36" s="235"/>
      <c r="W36" s="235"/>
      <c r="X36" s="235"/>
      <c r="Y36" s="67"/>
    </row>
    <row r="37" spans="2:25" ht="15" customHeight="1" x14ac:dyDescent="0.25">
      <c r="B37" s="66"/>
      <c r="C37" s="241"/>
      <c r="D37" s="241"/>
      <c r="E37" s="241"/>
      <c r="F37" s="241"/>
      <c r="G37" s="241"/>
      <c r="H37" s="241"/>
      <c r="I37" s="241"/>
      <c r="J37" s="241"/>
      <c r="K37" s="241"/>
      <c r="L37" s="235"/>
      <c r="M37" s="235"/>
      <c r="N37" s="235"/>
      <c r="O37" s="235"/>
      <c r="P37" s="235"/>
      <c r="Q37" s="235"/>
      <c r="R37" s="235"/>
      <c r="S37" s="235"/>
      <c r="T37" s="235"/>
      <c r="U37" s="235"/>
      <c r="V37" s="235"/>
      <c r="W37" s="235"/>
      <c r="X37" s="235"/>
      <c r="Y37" s="67"/>
    </row>
    <row r="38" spans="2:25" ht="15" customHeight="1" x14ac:dyDescent="0.25">
      <c r="B38" s="66"/>
      <c r="C38" s="241" t="s">
        <v>991</v>
      </c>
      <c r="D38" s="241"/>
      <c r="E38" s="241"/>
      <c r="F38" s="241"/>
      <c r="G38" s="241"/>
      <c r="H38" s="241"/>
      <c r="I38" s="241"/>
      <c r="J38" s="241"/>
      <c r="K38" s="241"/>
      <c r="L38" s="244" t="s">
        <v>992</v>
      </c>
      <c r="M38" s="244"/>
      <c r="N38" s="244"/>
      <c r="O38" s="244"/>
      <c r="P38" s="244"/>
      <c r="Q38" s="244"/>
      <c r="R38" s="244"/>
      <c r="S38" s="244"/>
      <c r="T38" s="244"/>
      <c r="U38" s="244"/>
      <c r="V38" s="244"/>
      <c r="W38" s="244"/>
      <c r="X38" s="244"/>
      <c r="Y38" s="67"/>
    </row>
    <row r="39" spans="2:25" ht="15" customHeight="1" x14ac:dyDescent="0.25">
      <c r="B39" s="68"/>
      <c r="C39" s="241"/>
      <c r="D39" s="241"/>
      <c r="E39" s="241"/>
      <c r="F39" s="241"/>
      <c r="G39" s="241"/>
      <c r="H39" s="241"/>
      <c r="I39" s="241"/>
      <c r="J39" s="241"/>
      <c r="K39" s="241"/>
      <c r="L39" s="244"/>
      <c r="M39" s="244"/>
      <c r="N39" s="244"/>
      <c r="O39" s="244"/>
      <c r="P39" s="244"/>
      <c r="Q39" s="244"/>
      <c r="R39" s="244"/>
      <c r="S39" s="244"/>
      <c r="T39" s="244"/>
      <c r="U39" s="244"/>
      <c r="V39" s="244"/>
      <c r="W39" s="244"/>
      <c r="X39" s="244"/>
      <c r="Y39" s="69"/>
    </row>
    <row r="40" spans="2:25" ht="15" customHeight="1" x14ac:dyDescent="0.25">
      <c r="B40" s="68"/>
      <c r="C40" s="241" t="s">
        <v>49</v>
      </c>
      <c r="D40" s="241"/>
      <c r="E40" s="241"/>
      <c r="F40" s="241"/>
      <c r="G40" s="241"/>
      <c r="H40" s="241"/>
      <c r="I40" s="241"/>
      <c r="J40" s="241"/>
      <c r="K40" s="241"/>
      <c r="L40" s="234">
        <f>'PO GERAL'!K76</f>
        <v>3866288.02</v>
      </c>
      <c r="M40" s="234"/>
      <c r="N40" s="234"/>
      <c r="O40" s="234"/>
      <c r="P40" s="234"/>
      <c r="Q40" s="234"/>
      <c r="R40" s="234"/>
      <c r="S40" s="234"/>
      <c r="T40" s="234"/>
      <c r="U40" s="234"/>
      <c r="V40" s="234"/>
      <c r="W40" s="234"/>
      <c r="X40" s="234"/>
      <c r="Y40" s="69"/>
    </row>
    <row r="41" spans="2:25" ht="15" customHeight="1" x14ac:dyDescent="0.25">
      <c r="B41" s="68"/>
      <c r="C41" s="241"/>
      <c r="D41" s="241"/>
      <c r="E41" s="241"/>
      <c r="F41" s="241"/>
      <c r="G41" s="241"/>
      <c r="H41" s="241"/>
      <c r="I41" s="241"/>
      <c r="J41" s="241"/>
      <c r="K41" s="241"/>
      <c r="L41" s="234"/>
      <c r="M41" s="234"/>
      <c r="N41" s="234"/>
      <c r="O41" s="234"/>
      <c r="P41" s="234"/>
      <c r="Q41" s="234"/>
      <c r="R41" s="234"/>
      <c r="S41" s="234"/>
      <c r="T41" s="234"/>
      <c r="U41" s="234"/>
      <c r="V41" s="234"/>
      <c r="W41" s="234"/>
      <c r="X41" s="234"/>
      <c r="Y41" s="69"/>
    </row>
    <row r="42" spans="2:25" ht="15" customHeight="1" x14ac:dyDescent="0.25">
      <c r="B42" s="68"/>
      <c r="C42" s="241" t="s">
        <v>931</v>
      </c>
      <c r="D42" s="241"/>
      <c r="E42" s="241"/>
      <c r="F42" s="241"/>
      <c r="G42" s="241"/>
      <c r="H42" s="241"/>
      <c r="I42" s="241"/>
      <c r="J42" s="241"/>
      <c r="K42" s="241"/>
      <c r="L42" s="234" t="s">
        <v>58</v>
      </c>
      <c r="M42" s="234"/>
      <c r="N42" s="234"/>
      <c r="O42" s="234"/>
      <c r="P42" s="234"/>
      <c r="Q42" s="234"/>
      <c r="R42" s="234"/>
      <c r="S42" s="234"/>
      <c r="T42" s="234"/>
      <c r="U42" s="234"/>
      <c r="V42" s="234"/>
      <c r="W42" s="234"/>
      <c r="X42" s="234"/>
      <c r="Y42" s="69"/>
    </row>
    <row r="43" spans="2:25" ht="15" customHeight="1" x14ac:dyDescent="0.25">
      <c r="B43" s="68"/>
      <c r="C43" s="241"/>
      <c r="D43" s="241"/>
      <c r="E43" s="241"/>
      <c r="F43" s="241"/>
      <c r="G43" s="241"/>
      <c r="H43" s="241"/>
      <c r="I43" s="241"/>
      <c r="J43" s="241"/>
      <c r="K43" s="241"/>
      <c r="L43" s="234"/>
      <c r="M43" s="234"/>
      <c r="N43" s="234"/>
      <c r="O43" s="234"/>
      <c r="P43" s="234"/>
      <c r="Q43" s="234"/>
      <c r="R43" s="234"/>
      <c r="S43" s="234"/>
      <c r="T43" s="234"/>
      <c r="U43" s="234"/>
      <c r="V43" s="234"/>
      <c r="W43" s="234"/>
      <c r="X43" s="234"/>
      <c r="Y43" s="69"/>
    </row>
    <row r="44" spans="2:25" ht="15" customHeight="1" x14ac:dyDescent="0.25">
      <c r="B44" s="68"/>
      <c r="C44" s="241" t="s">
        <v>64</v>
      </c>
      <c r="D44" s="241"/>
      <c r="E44" s="241"/>
      <c r="F44" s="241"/>
      <c r="G44" s="241"/>
      <c r="H44" s="241"/>
      <c r="I44" s="241"/>
      <c r="J44" s="241"/>
      <c r="K44" s="241"/>
      <c r="L44" s="242" t="s">
        <v>1000</v>
      </c>
      <c r="M44" s="242"/>
      <c r="N44" s="242"/>
      <c r="O44" s="242"/>
      <c r="P44" s="242"/>
      <c r="Q44" s="242"/>
      <c r="R44" s="242"/>
      <c r="S44" s="242"/>
      <c r="T44" s="242"/>
      <c r="U44" s="242"/>
      <c r="V44" s="242"/>
      <c r="W44" s="242"/>
      <c r="X44" s="242"/>
      <c r="Y44" s="69"/>
    </row>
    <row r="45" spans="2:25" ht="15" customHeight="1" x14ac:dyDescent="0.25">
      <c r="B45" s="68"/>
      <c r="C45" s="241"/>
      <c r="D45" s="241"/>
      <c r="E45" s="241"/>
      <c r="F45" s="241"/>
      <c r="G45" s="241"/>
      <c r="H45" s="241"/>
      <c r="I45" s="241"/>
      <c r="J45" s="241"/>
      <c r="K45" s="241"/>
      <c r="L45" s="242"/>
      <c r="M45" s="242"/>
      <c r="N45" s="242"/>
      <c r="O45" s="242"/>
      <c r="P45" s="242"/>
      <c r="Q45" s="242"/>
      <c r="R45" s="242"/>
      <c r="S45" s="242"/>
      <c r="T45" s="242"/>
      <c r="U45" s="242"/>
      <c r="V45" s="242"/>
      <c r="W45" s="242"/>
      <c r="X45" s="242"/>
      <c r="Y45" s="69"/>
    </row>
    <row r="46" spans="2:25" ht="15" customHeight="1" x14ac:dyDescent="0.25">
      <c r="B46" s="68"/>
      <c r="L46" s="75"/>
      <c r="M46" s="75"/>
      <c r="N46" s="75"/>
      <c r="O46" s="75"/>
      <c r="P46" s="75"/>
      <c r="Q46" s="75"/>
      <c r="R46" s="75"/>
      <c r="S46" s="75"/>
      <c r="T46" s="75"/>
      <c r="U46" s="75"/>
      <c r="V46" s="75"/>
      <c r="W46" s="75"/>
      <c r="X46" s="75"/>
      <c r="Y46" s="69"/>
    </row>
    <row r="47" spans="2:25" ht="15" customHeight="1" x14ac:dyDescent="0.25">
      <c r="B47" s="68"/>
      <c r="L47" s="75"/>
      <c r="M47" s="75"/>
      <c r="N47" s="75"/>
      <c r="O47" s="75"/>
      <c r="P47" s="75"/>
      <c r="Q47" s="75"/>
      <c r="R47" s="75"/>
      <c r="S47" s="75"/>
      <c r="T47" s="75"/>
      <c r="U47" s="75"/>
      <c r="V47" s="75"/>
      <c r="W47" s="75"/>
      <c r="X47" s="75"/>
      <c r="Y47" s="69"/>
    </row>
    <row r="48" spans="2:25" ht="15" customHeight="1" x14ac:dyDescent="0.25">
      <c r="B48" s="68"/>
      <c r="Y48" s="69"/>
    </row>
    <row r="49" spans="2:25" ht="15" customHeight="1" x14ac:dyDescent="0.25">
      <c r="B49" s="68"/>
      <c r="C49" s="5"/>
      <c r="D49" s="5"/>
      <c r="E49" s="5"/>
      <c r="F49" s="5"/>
      <c r="G49" s="5"/>
      <c r="H49" s="5"/>
      <c r="I49" s="5"/>
      <c r="J49" s="5"/>
      <c r="K49" s="5"/>
      <c r="L49" s="3"/>
      <c r="M49" s="3"/>
      <c r="N49" s="3"/>
      <c r="O49" s="3"/>
      <c r="P49" s="3"/>
      <c r="Q49" s="3"/>
      <c r="R49" s="3"/>
      <c r="S49" s="3"/>
      <c r="T49" s="3"/>
      <c r="U49" s="3"/>
      <c r="V49" s="3"/>
      <c r="W49" s="3"/>
      <c r="X49" s="3"/>
      <c r="Y49" s="69"/>
    </row>
    <row r="50" spans="2:25" ht="15" customHeight="1" x14ac:dyDescent="0.25">
      <c r="B50" s="68"/>
      <c r="C50" s="5"/>
      <c r="D50" s="5"/>
      <c r="E50" s="5"/>
      <c r="F50" s="5"/>
      <c r="G50" s="5"/>
      <c r="H50" s="5"/>
      <c r="I50" s="5"/>
      <c r="J50" s="5"/>
      <c r="K50" s="5"/>
      <c r="L50" s="243"/>
      <c r="M50" s="243"/>
      <c r="N50" s="243"/>
      <c r="O50" s="243"/>
      <c r="P50" s="243"/>
      <c r="Q50" s="243"/>
      <c r="R50" s="243"/>
      <c r="S50" s="243"/>
      <c r="T50" s="243"/>
      <c r="U50" s="243"/>
      <c r="V50" s="243"/>
      <c r="W50" s="243"/>
      <c r="X50" s="243"/>
      <c r="Y50" s="69"/>
    </row>
    <row r="51" spans="2:25" ht="15" customHeight="1" x14ac:dyDescent="0.25">
      <c r="B51" s="68"/>
      <c r="C51" s="4"/>
      <c r="D51" s="4"/>
      <c r="E51" s="4"/>
      <c r="F51" s="4"/>
      <c r="G51" s="4"/>
      <c r="H51" s="4"/>
      <c r="I51" s="4"/>
      <c r="J51" s="4"/>
      <c r="K51" s="4"/>
      <c r="L51" s="4"/>
      <c r="M51" s="4"/>
      <c r="N51" s="4"/>
      <c r="O51" s="4"/>
      <c r="P51" s="4"/>
      <c r="Q51" s="4"/>
      <c r="R51" s="4"/>
      <c r="S51" s="4"/>
      <c r="T51" s="4"/>
      <c r="U51" s="4"/>
      <c r="V51" s="4"/>
      <c r="W51" s="4"/>
      <c r="X51" s="4"/>
      <c r="Y51" s="69"/>
    </row>
    <row r="52" spans="2:25" ht="15" customHeight="1" x14ac:dyDescent="0.25">
      <c r="B52" s="238" t="s">
        <v>65</v>
      </c>
      <c r="C52" s="239"/>
      <c r="D52" s="239"/>
      <c r="E52" s="239"/>
      <c r="F52" s="239"/>
      <c r="G52" s="239"/>
      <c r="H52" s="239"/>
      <c r="I52" s="239"/>
      <c r="J52" s="239"/>
      <c r="K52" s="239"/>
      <c r="L52" s="239"/>
      <c r="M52" s="239"/>
      <c r="N52" s="239"/>
      <c r="O52" s="239"/>
      <c r="P52" s="239"/>
      <c r="Q52" s="239"/>
      <c r="R52" s="239"/>
      <c r="S52" s="239"/>
      <c r="T52" s="239"/>
      <c r="U52" s="239"/>
      <c r="V52" s="239"/>
      <c r="W52" s="239"/>
      <c r="X52" s="239"/>
      <c r="Y52" s="240"/>
    </row>
    <row r="53" spans="2:25" ht="15" customHeight="1" x14ac:dyDescent="0.25">
      <c r="B53" s="238" t="s">
        <v>987</v>
      </c>
      <c r="C53" s="239"/>
      <c r="D53" s="239"/>
      <c r="E53" s="239"/>
      <c r="F53" s="239"/>
      <c r="G53" s="239"/>
      <c r="H53" s="239"/>
      <c r="I53" s="239"/>
      <c r="J53" s="239"/>
      <c r="K53" s="239"/>
      <c r="L53" s="239"/>
      <c r="M53" s="239"/>
      <c r="N53" s="239"/>
      <c r="O53" s="239"/>
      <c r="P53" s="239"/>
      <c r="Q53" s="239"/>
      <c r="R53" s="239"/>
      <c r="S53" s="239"/>
      <c r="T53" s="239"/>
      <c r="U53" s="239"/>
      <c r="V53" s="239"/>
      <c r="W53" s="239"/>
      <c r="X53" s="239"/>
      <c r="Y53" s="240"/>
    </row>
    <row r="54" spans="2:25" ht="16.5" thickBot="1" x14ac:dyDescent="0.3">
      <c r="B54" s="70"/>
      <c r="C54" s="71"/>
      <c r="D54" s="71"/>
      <c r="E54" s="71"/>
      <c r="F54" s="71"/>
      <c r="G54" s="71"/>
      <c r="H54" s="71"/>
      <c r="I54" s="71"/>
      <c r="J54" s="71"/>
      <c r="K54" s="71"/>
      <c r="L54" s="71"/>
      <c r="M54" s="71"/>
      <c r="N54" s="71"/>
      <c r="O54" s="71"/>
      <c r="P54" s="71"/>
      <c r="Q54" s="71"/>
      <c r="R54" s="71"/>
      <c r="S54" s="71"/>
      <c r="T54" s="71"/>
      <c r="U54" s="71"/>
      <c r="V54" s="71"/>
      <c r="W54" s="71"/>
      <c r="X54" s="71"/>
      <c r="Y54" s="72"/>
    </row>
    <row r="55" spans="2:25" x14ac:dyDescent="0.25"/>
  </sheetData>
  <sheetProtection sheet="1" objects="1" scenarios="1" selectLockedCells="1"/>
  <mergeCells count="17">
    <mergeCell ref="L38:X39"/>
    <mergeCell ref="L40:X41"/>
    <mergeCell ref="L36:X37"/>
    <mergeCell ref="C3:X9"/>
    <mergeCell ref="C10:X33"/>
    <mergeCell ref="B53:Y53"/>
    <mergeCell ref="B52:Y52"/>
    <mergeCell ref="C34:K35"/>
    <mergeCell ref="L34:X35"/>
    <mergeCell ref="C44:K45"/>
    <mergeCell ref="L44:X45"/>
    <mergeCell ref="L50:X50"/>
    <mergeCell ref="C38:K39"/>
    <mergeCell ref="C42:K43"/>
    <mergeCell ref="L42:X43"/>
    <mergeCell ref="C36:K37"/>
    <mergeCell ref="C40:K41"/>
  </mergeCells>
  <dataValidations count="4">
    <dataValidation type="list" allowBlank="1" showInputMessage="1" showErrorMessage="1" sqref="L38:X39">
      <formula1>PROGRAMA_BDMG</formula1>
    </dataValidation>
    <dataValidation type="whole" allowBlank="1" showErrorMessage="1" errorTitle="NÚMERO INVÁLIDO!" error="Insira o número com 6 dígitos." promptTitle="NÚMERO INVÁLIDO!" prompt="Insira o número com 6 dígitos." sqref="L36:X37">
      <formula1>100000</formula1>
      <formula2>999999</formula2>
    </dataValidation>
    <dataValidation type="list" allowBlank="1" showInputMessage="1" showErrorMessage="1" sqref="L42:X43">
      <formula1>TIPO_DE_OBRA</formula1>
    </dataValidation>
    <dataValidation type="list" allowBlank="1" showInputMessage="1" showErrorMessage="1" sqref="L34:X35">
      <formula1>MUNICÍPIO</formula1>
    </dataValidation>
  </dataValidations>
  <printOptions horizontalCentered="1" verticalCentered="1"/>
  <pageMargins left="0.78740157480314965" right="0.39370078740157483" top="0.39370078740157483" bottom="0.39370078740157483" header="0.19685039370078741"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8.2851562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1157</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4617.25</v>
      </c>
      <c r="J15" s="54"/>
      <c r="K15" s="77">
        <f>SUBTOTAL(9,K16:K20)</f>
        <v>52488.560000000005</v>
      </c>
      <c r="L15" s="15"/>
    </row>
    <row r="16" spans="2:14" s="18" customFormat="1" ht="15" customHeight="1" x14ac:dyDescent="0.25">
      <c r="B16" s="26" t="s">
        <v>955</v>
      </c>
      <c r="C16" s="183" t="s">
        <v>1104</v>
      </c>
      <c r="D16" s="194" t="s">
        <v>1173</v>
      </c>
      <c r="E16" s="82" t="s">
        <v>1044</v>
      </c>
      <c r="F16" s="195" t="s">
        <v>1039</v>
      </c>
      <c r="G16" s="231">
        <f>ROUND(SUM(2.4611/18),5)</f>
        <v>0.13672999999999999</v>
      </c>
      <c r="H16" s="193">
        <v>275242.32</v>
      </c>
      <c r="I16" s="133">
        <f>ROUND(H16*G16,2)</f>
        <v>37633.879999999997</v>
      </c>
      <c r="J16" s="134">
        <f>ROUND(H16*(1+IF(F16="BDI 1",$C$8,IF(F16="BDI 2",$C$9,0))),2)</f>
        <v>341933.53</v>
      </c>
      <c r="K16" s="135">
        <f>ROUND(J16*G16,2)</f>
        <v>46752.57</v>
      </c>
      <c r="L16" s="15"/>
    </row>
    <row r="17" spans="2:14" s="18" customFormat="1" ht="71.25" x14ac:dyDescent="0.25">
      <c r="B17" s="26" t="s">
        <v>956</v>
      </c>
      <c r="C17" s="109" t="s">
        <v>1047</v>
      </c>
      <c r="D17" s="108" t="s">
        <v>1043</v>
      </c>
      <c r="E17" s="27" t="s">
        <v>1044</v>
      </c>
      <c r="F17" s="73" t="s">
        <v>1039</v>
      </c>
      <c r="G17" s="110">
        <v>1</v>
      </c>
      <c r="H17" s="110">
        <v>1110.6500000000001</v>
      </c>
      <c r="I17" s="28">
        <f>ROUND(H17*G17,2)</f>
        <v>1110.6500000000001</v>
      </c>
      <c r="J17" s="55">
        <f>ROUND(H17*(1+IF(F17="BDI 1",$C$8,IF(F17="BDI 2",$C$9,0))),2)</f>
        <v>1379.76</v>
      </c>
      <c r="K17" s="27">
        <f>ROUND(J17*G17,2)</f>
        <v>1379.76</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2.4611000000000001</v>
      </c>
      <c r="H19" s="110">
        <v>633.51</v>
      </c>
      <c r="I19" s="28">
        <f t="shared" si="0"/>
        <v>1559.13</v>
      </c>
      <c r="J19" s="55">
        <f t="shared" si="1"/>
        <v>787.01</v>
      </c>
      <c r="K19" s="27">
        <f>ROUND(J19*G19,2)</f>
        <v>1936.91</v>
      </c>
      <c r="L19" s="15"/>
    </row>
    <row r="20" spans="2:14" s="18" customFormat="1" x14ac:dyDescent="0.25">
      <c r="B20" s="26" t="s">
        <v>1174</v>
      </c>
      <c r="C20" s="109" t="s">
        <v>1049</v>
      </c>
      <c r="D20" s="108" t="s">
        <v>1046</v>
      </c>
      <c r="E20" s="27" t="s">
        <v>1006</v>
      </c>
      <c r="F20" s="73" t="s">
        <v>1039</v>
      </c>
      <c r="G20" s="197">
        <v>2.4611000000000001</v>
      </c>
      <c r="H20" s="110">
        <v>515</v>
      </c>
      <c r="I20" s="28">
        <f t="shared" si="0"/>
        <v>1267.47</v>
      </c>
      <c r="J20" s="55">
        <f t="shared" si="1"/>
        <v>639.78</v>
      </c>
      <c r="K20" s="27">
        <f>ROUND(J20*G20,2)</f>
        <v>1574.56</v>
      </c>
      <c r="L20" s="15"/>
    </row>
    <row r="21" spans="2:14" s="18" customFormat="1" ht="15" customHeight="1" x14ac:dyDescent="0.25">
      <c r="B21" s="26">
        <v>2</v>
      </c>
      <c r="C21" s="46"/>
      <c r="D21" s="47" t="s">
        <v>1010</v>
      </c>
      <c r="E21" s="48"/>
      <c r="F21" s="48"/>
      <c r="G21" s="49"/>
      <c r="H21" s="52"/>
      <c r="I21" s="53">
        <f>SUBTOTAL(9,I22:I33)</f>
        <v>42328.95</v>
      </c>
      <c r="J21" s="56"/>
      <c r="K21" s="78">
        <f>SUBTOTAL(9,K22:K33)</f>
        <v>52499.97</v>
      </c>
      <c r="L21" s="15"/>
    </row>
    <row r="22" spans="2:14" s="18" customFormat="1" x14ac:dyDescent="0.25">
      <c r="B22" s="26" t="s">
        <v>959</v>
      </c>
      <c r="C22" s="109" t="s">
        <v>1011</v>
      </c>
      <c r="D22" s="108" t="s">
        <v>1050</v>
      </c>
      <c r="E22" s="27" t="s">
        <v>1009</v>
      </c>
      <c r="F22" s="73" t="s">
        <v>1039</v>
      </c>
      <c r="G22" s="84">
        <v>2679.04</v>
      </c>
      <c r="H22" s="110">
        <v>0.86</v>
      </c>
      <c r="I22" s="28">
        <f>ROUND(H22*G22,2)</f>
        <v>2303.9699999999998</v>
      </c>
      <c r="J22" s="55">
        <f t="shared" ref="J22:J33" si="2">ROUND(H22*(1+IF(F22="BDI 1",$C$8,IF(F22="BDI 2",$C$9,0))),2)</f>
        <v>1.07</v>
      </c>
      <c r="K22" s="27">
        <f>ROUND(J22*G22,2)</f>
        <v>2866.57</v>
      </c>
      <c r="L22" s="15"/>
      <c r="M22" s="16"/>
      <c r="N22" s="17"/>
    </row>
    <row r="23" spans="2:14" s="18" customFormat="1" ht="28.5" x14ac:dyDescent="0.25">
      <c r="B23" s="26" t="s">
        <v>960</v>
      </c>
      <c r="C23" s="109" t="s">
        <v>1060</v>
      </c>
      <c r="D23" s="108" t="s">
        <v>1051</v>
      </c>
      <c r="E23" s="27" t="s">
        <v>1009</v>
      </c>
      <c r="F23" s="73" t="s">
        <v>1039</v>
      </c>
      <c r="G23" s="84">
        <v>485.25</v>
      </c>
      <c r="H23" s="110">
        <v>2.59</v>
      </c>
      <c r="I23" s="28">
        <f t="shared" ref="I23:I27" si="3">ROUND(H23*G23,2)</f>
        <v>1256.8</v>
      </c>
      <c r="J23" s="55">
        <f t="shared" si="2"/>
        <v>3.22</v>
      </c>
      <c r="K23" s="27">
        <f>ROUND(J23*G23,2)</f>
        <v>1562.51</v>
      </c>
      <c r="L23" s="15"/>
      <c r="M23" s="16"/>
      <c r="N23" s="17"/>
    </row>
    <row r="24" spans="2:14" s="18" customFormat="1" ht="25.5" customHeight="1" x14ac:dyDescent="0.25">
      <c r="B24" s="26" t="s">
        <v>961</v>
      </c>
      <c r="C24" s="109" t="s">
        <v>1012</v>
      </c>
      <c r="D24" s="108" t="s">
        <v>1013</v>
      </c>
      <c r="E24" s="27" t="s">
        <v>1005</v>
      </c>
      <c r="F24" s="73" t="s">
        <v>1039</v>
      </c>
      <c r="G24" s="84">
        <v>727.88</v>
      </c>
      <c r="H24" s="110">
        <v>3.64</v>
      </c>
      <c r="I24" s="28">
        <f t="shared" si="3"/>
        <v>2649.48</v>
      </c>
      <c r="J24" s="55">
        <f t="shared" si="2"/>
        <v>4.5199999999999996</v>
      </c>
      <c r="K24" s="27">
        <f>ROUND(J24*G24,2)</f>
        <v>3290.02</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3">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309.31</v>
      </c>
      <c r="H29" s="110">
        <v>3.3</v>
      </c>
      <c r="I29" s="28">
        <f t="shared" ref="I29:I33" si="5">ROUND(H29*G29,2)</f>
        <v>1020.72</v>
      </c>
      <c r="J29" s="55">
        <f t="shared" si="2"/>
        <v>4.0999999999999996</v>
      </c>
      <c r="K29" s="27">
        <f>ROUND(J29*G29,2)</f>
        <v>1268.17</v>
      </c>
      <c r="L29" s="15"/>
      <c r="M29" s="16"/>
      <c r="N29" s="17"/>
    </row>
    <row r="30" spans="2:14" s="18" customFormat="1" ht="71.25" x14ac:dyDescent="0.25">
      <c r="B30" s="26" t="s">
        <v>1070</v>
      </c>
      <c r="C30" s="109" t="s">
        <v>1066</v>
      </c>
      <c r="D30" s="108" t="s">
        <v>1056</v>
      </c>
      <c r="E30" s="27" t="s">
        <v>1005</v>
      </c>
      <c r="F30" s="73" t="s">
        <v>1039</v>
      </c>
      <c r="G30" s="111">
        <v>535.80999999999995</v>
      </c>
      <c r="H30" s="110">
        <v>14.25</v>
      </c>
      <c r="I30" s="28">
        <f t="shared" si="5"/>
        <v>7635.29</v>
      </c>
      <c r="J30" s="55">
        <f t="shared" si="2"/>
        <v>17.7</v>
      </c>
      <c r="K30" s="27">
        <f>ROUND(J30*G30,2)</f>
        <v>9483.84</v>
      </c>
      <c r="L30" s="15"/>
      <c r="M30" s="16"/>
      <c r="N30" s="17"/>
    </row>
    <row r="31" spans="2:14" s="18" customFormat="1" x14ac:dyDescent="0.25">
      <c r="B31" s="26" t="s">
        <v>1071</v>
      </c>
      <c r="C31" s="109" t="s">
        <v>1014</v>
      </c>
      <c r="D31" s="108" t="s">
        <v>1057</v>
      </c>
      <c r="E31" s="27" t="s">
        <v>1005</v>
      </c>
      <c r="F31" s="73" t="s">
        <v>1039</v>
      </c>
      <c r="G31" s="84">
        <v>309.31</v>
      </c>
      <c r="H31" s="110">
        <v>31.69</v>
      </c>
      <c r="I31" s="28">
        <f t="shared" si="5"/>
        <v>9802.0300000000007</v>
      </c>
      <c r="J31" s="55">
        <f t="shared" si="2"/>
        <v>39.369999999999997</v>
      </c>
      <c r="K31" s="27">
        <f>ROUND(J31*G31,2)</f>
        <v>12177.53</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29933.33</v>
      </c>
      <c r="H33" s="146">
        <v>0.59</v>
      </c>
      <c r="I33" s="126">
        <f t="shared" si="5"/>
        <v>17660.66</v>
      </c>
      <c r="J33" s="127">
        <f t="shared" si="2"/>
        <v>0.73</v>
      </c>
      <c r="K33" s="128">
        <f t="shared" ref="K33" si="6">ROUND(J33*G33,2)</f>
        <v>21851.33</v>
      </c>
      <c r="L33" s="15"/>
      <c r="M33" s="16"/>
      <c r="N33" s="17"/>
    </row>
    <row r="34" spans="1:14" s="18" customFormat="1" x14ac:dyDescent="0.25">
      <c r="B34" s="151">
        <v>3</v>
      </c>
      <c r="C34" s="152"/>
      <c r="D34" s="153" t="s">
        <v>1076</v>
      </c>
      <c r="E34" s="138"/>
      <c r="F34" s="138"/>
      <c r="G34" s="154"/>
      <c r="H34" s="155"/>
      <c r="I34" s="156">
        <f>SUBTOTAL(9,I35:I36)</f>
        <v>140707.5</v>
      </c>
      <c r="J34" s="157"/>
      <c r="K34" s="141">
        <f>SUBTOTAL(9,K35:K36)</f>
        <v>174800.92</v>
      </c>
      <c r="L34" s="15"/>
      <c r="M34" s="16"/>
      <c r="N34" s="17"/>
    </row>
    <row r="35" spans="1:14" s="18" customFormat="1" ht="30" x14ac:dyDescent="0.25">
      <c r="B35" s="25" t="s">
        <v>964</v>
      </c>
      <c r="C35" s="147" t="s">
        <v>1033</v>
      </c>
      <c r="D35" s="148" t="s">
        <v>1074</v>
      </c>
      <c r="E35" s="112" t="s">
        <v>1021</v>
      </c>
      <c r="F35" s="130" t="s">
        <v>1039</v>
      </c>
      <c r="G35" s="149">
        <v>852.45</v>
      </c>
      <c r="H35" s="150">
        <v>43.43</v>
      </c>
      <c r="I35" s="133">
        <f>ROUND(H35*G35,2)</f>
        <v>37021.9</v>
      </c>
      <c r="J35" s="134">
        <f t="shared" ref="J35:J36" si="7">ROUND(H35*(1+IF(F35="BDI 1",$C$8,IF(F35="BDI 2",$C$9,0))),2)</f>
        <v>53.95</v>
      </c>
      <c r="K35" s="135">
        <f>ROUND(J35*G35,2)</f>
        <v>45989.68</v>
      </c>
      <c r="L35" s="15"/>
      <c r="M35" s="16"/>
      <c r="N35" s="17"/>
    </row>
    <row r="36" spans="1:14" s="18" customFormat="1" ht="60" x14ac:dyDescent="0.25">
      <c r="B36" s="142" t="s">
        <v>965</v>
      </c>
      <c r="C36" s="158" t="s">
        <v>1034</v>
      </c>
      <c r="D36" s="119" t="s">
        <v>1075</v>
      </c>
      <c r="E36" s="82" t="s">
        <v>1009</v>
      </c>
      <c r="F36" s="123" t="s">
        <v>1039</v>
      </c>
      <c r="G36" s="159">
        <v>2257.4699999999998</v>
      </c>
      <c r="H36" s="160">
        <v>45.93</v>
      </c>
      <c r="I36" s="126">
        <f t="shared" ref="I36" si="8">ROUND(H36*G36,2)</f>
        <v>103685.6</v>
      </c>
      <c r="J36" s="127">
        <f t="shared" si="7"/>
        <v>57.06</v>
      </c>
      <c r="K36" s="128">
        <f>ROUND(J36*G36,2)</f>
        <v>128811.24</v>
      </c>
      <c r="L36" s="15"/>
      <c r="M36" s="16"/>
      <c r="N36" s="17"/>
    </row>
    <row r="37" spans="1:14" s="18" customFormat="1" x14ac:dyDescent="0.25">
      <c r="B37" s="151">
        <v>4</v>
      </c>
      <c r="C37" s="152"/>
      <c r="D37" s="153" t="s">
        <v>1077</v>
      </c>
      <c r="E37" s="138"/>
      <c r="F37" s="138"/>
      <c r="G37" s="154"/>
      <c r="H37" s="155"/>
      <c r="I37" s="156">
        <f>SUBTOTAL(9,I38:I42)</f>
        <v>2679.9</v>
      </c>
      <c r="J37" s="157"/>
      <c r="K37" s="141">
        <f>SUBTOTAL(9,K38:K42)</f>
        <v>3329.48</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 t="shared" ref="J38:J57" si="9">ROUND(H38*(1+IF(F38="BDI 1",$C$8,IF(F38="BDI 2",$C$9,0))),2)</f>
        <v>152.06</v>
      </c>
      <c r="K38" s="135">
        <f t="shared" ref="K38:K42" si="10">ROUND(J38*G38,2)</f>
        <v>0</v>
      </c>
      <c r="L38" s="15"/>
      <c r="M38" s="16"/>
      <c r="N38" s="17"/>
    </row>
    <row r="39" spans="1:14" s="18" customFormat="1" ht="15" customHeight="1" x14ac:dyDescent="0.25">
      <c r="B39" s="26" t="s">
        <v>967</v>
      </c>
      <c r="C39" s="80" t="s">
        <v>1080</v>
      </c>
      <c r="D39" s="81" t="s">
        <v>1081</v>
      </c>
      <c r="E39" s="82" t="s">
        <v>1005</v>
      </c>
      <c r="F39" s="73" t="s">
        <v>1039</v>
      </c>
      <c r="G39" s="84">
        <v>7.5</v>
      </c>
      <c r="H39" s="86">
        <v>93.32</v>
      </c>
      <c r="I39" s="28">
        <f t="shared" ref="I39:I57" si="11">ROUND(H39*G39,2)</f>
        <v>699.9</v>
      </c>
      <c r="J39" s="55">
        <f t="shared" si="9"/>
        <v>115.93</v>
      </c>
      <c r="K39" s="27">
        <f t="shared" si="10"/>
        <v>869.48</v>
      </c>
      <c r="L39" s="15"/>
      <c r="M39" s="16"/>
      <c r="N39" s="17"/>
    </row>
    <row r="40" spans="1:14" s="18" customFormat="1" ht="34.5" customHeight="1" x14ac:dyDescent="0.25">
      <c r="B40" s="26" t="s">
        <v>968</v>
      </c>
      <c r="C40" s="80" t="s">
        <v>1016</v>
      </c>
      <c r="D40" s="81" t="s">
        <v>1017</v>
      </c>
      <c r="E40" s="116" t="s">
        <v>1009</v>
      </c>
      <c r="F40" s="73" t="s">
        <v>1039</v>
      </c>
      <c r="G40" s="84">
        <v>250</v>
      </c>
      <c r="H40" s="86">
        <v>7.92</v>
      </c>
      <c r="I40" s="28">
        <f t="shared" si="11"/>
        <v>1980</v>
      </c>
      <c r="J40" s="55">
        <f t="shared" si="9"/>
        <v>9.84</v>
      </c>
      <c r="K40" s="27">
        <f t="shared" si="10"/>
        <v>2460</v>
      </c>
      <c r="L40" s="15"/>
      <c r="M40" s="16"/>
      <c r="N40" s="17"/>
    </row>
    <row r="41" spans="1:14" s="18" customFormat="1" ht="32.25" customHeight="1" x14ac:dyDescent="0.25">
      <c r="B41" s="26" t="s">
        <v>969</v>
      </c>
      <c r="C41" s="80" t="s">
        <v>1082</v>
      </c>
      <c r="D41" s="81" t="s">
        <v>1083</v>
      </c>
      <c r="E41" s="116" t="s">
        <v>1009</v>
      </c>
      <c r="F41" s="73" t="s">
        <v>1039</v>
      </c>
      <c r="G41" s="84">
        <v>0</v>
      </c>
      <c r="H41" s="86">
        <v>20.66</v>
      </c>
      <c r="I41" s="28">
        <f t="shared" si="11"/>
        <v>0</v>
      </c>
      <c r="J41" s="55">
        <f t="shared" si="9"/>
        <v>25.67</v>
      </c>
      <c r="K41" s="27">
        <f t="shared" si="10"/>
        <v>0</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197759.11</v>
      </c>
      <c r="J43" s="164"/>
      <c r="K43" s="165">
        <f>SUBTOTAL(9, K44:K57)</f>
        <v>245676.86</v>
      </c>
      <c r="L43" s="170"/>
      <c r="M43" s="171"/>
      <c r="N43" s="172"/>
    </row>
    <row r="44" spans="1:14" s="18" customFormat="1" ht="30" x14ac:dyDescent="0.25">
      <c r="B44" s="129" t="s">
        <v>971</v>
      </c>
      <c r="C44" s="120" t="s">
        <v>1097</v>
      </c>
      <c r="D44" s="121" t="s">
        <v>1098</v>
      </c>
      <c r="E44" s="82" t="s">
        <v>1009</v>
      </c>
      <c r="F44" s="130" t="s">
        <v>1039</v>
      </c>
      <c r="G44" s="161">
        <v>1455.75</v>
      </c>
      <c r="H44" s="132">
        <v>39.619999999999997</v>
      </c>
      <c r="I44" s="133">
        <f t="shared" si="11"/>
        <v>57676.82</v>
      </c>
      <c r="J44" s="134">
        <f t="shared" si="9"/>
        <v>49.22</v>
      </c>
      <c r="K44" s="135">
        <f t="shared" ref="K44:K57" si="12">ROUND(J44*G44,2)</f>
        <v>71652.02</v>
      </c>
      <c r="L44" s="15"/>
      <c r="M44" s="16"/>
      <c r="N44" s="17"/>
    </row>
    <row r="45" spans="1:14" s="18" customFormat="1" ht="30" x14ac:dyDescent="0.25">
      <c r="B45" s="29" t="s">
        <v>972</v>
      </c>
      <c r="C45" s="80" t="s">
        <v>1027</v>
      </c>
      <c r="D45" s="81" t="s">
        <v>1099</v>
      </c>
      <c r="E45" s="82" t="s">
        <v>1005</v>
      </c>
      <c r="F45" s="73" t="s">
        <v>1039</v>
      </c>
      <c r="G45" s="84">
        <v>48.53</v>
      </c>
      <c r="H45" s="86">
        <v>322.69</v>
      </c>
      <c r="I45" s="28">
        <f t="shared" si="11"/>
        <v>15660.15</v>
      </c>
      <c r="J45" s="55">
        <f t="shared" si="9"/>
        <v>400.88</v>
      </c>
      <c r="K45" s="27">
        <f t="shared" si="12"/>
        <v>19454.71</v>
      </c>
      <c r="L45" s="15"/>
      <c r="M45" s="16"/>
      <c r="N45" s="17"/>
    </row>
    <row r="46" spans="1:14" s="18" customFormat="1" ht="30" x14ac:dyDescent="0.25">
      <c r="B46" s="29" t="s">
        <v>973</v>
      </c>
      <c r="C46" s="80" t="s">
        <v>1022</v>
      </c>
      <c r="D46" s="81" t="s">
        <v>1023</v>
      </c>
      <c r="E46" s="82" t="s">
        <v>1021</v>
      </c>
      <c r="F46" s="73" t="s">
        <v>1039</v>
      </c>
      <c r="G46" s="84">
        <v>62.25</v>
      </c>
      <c r="H46" s="86">
        <v>77.81</v>
      </c>
      <c r="I46" s="28">
        <f t="shared" si="11"/>
        <v>4843.67</v>
      </c>
      <c r="J46" s="55">
        <f t="shared" si="9"/>
        <v>96.66</v>
      </c>
      <c r="K46" s="27">
        <f t="shared" si="12"/>
        <v>6017.09</v>
      </c>
      <c r="L46" s="15"/>
      <c r="M46" s="16"/>
      <c r="N46" s="17"/>
    </row>
    <row r="47" spans="1:14" s="18" customFormat="1" ht="30" x14ac:dyDescent="0.25">
      <c r="B47" s="29" t="s">
        <v>1084</v>
      </c>
      <c r="C47" s="80" t="s">
        <v>1024</v>
      </c>
      <c r="D47" s="81" t="s">
        <v>1025</v>
      </c>
      <c r="E47" s="82" t="s">
        <v>1021</v>
      </c>
      <c r="F47" s="73" t="s">
        <v>1039</v>
      </c>
      <c r="G47" s="84">
        <v>423</v>
      </c>
      <c r="H47" s="86">
        <v>148.18</v>
      </c>
      <c r="I47" s="28">
        <f t="shared" si="11"/>
        <v>62680.14</v>
      </c>
      <c r="J47" s="55">
        <f t="shared" si="9"/>
        <v>184.08</v>
      </c>
      <c r="K47" s="27">
        <f t="shared" si="12"/>
        <v>77865.84</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843.15</v>
      </c>
      <c r="H49" s="115">
        <v>22.44</v>
      </c>
      <c r="I49" s="28">
        <f t="shared" si="11"/>
        <v>18920.29</v>
      </c>
      <c r="J49" s="55">
        <f t="shared" si="9"/>
        <v>27.88</v>
      </c>
      <c r="K49" s="27">
        <f t="shared" si="12"/>
        <v>23507.02</v>
      </c>
      <c r="L49" s="15"/>
      <c r="M49" s="16"/>
      <c r="N49" s="17"/>
    </row>
    <row r="50" spans="2:14" s="18" customFormat="1" ht="30" x14ac:dyDescent="0.25">
      <c r="B50" s="29" t="s">
        <v>1087</v>
      </c>
      <c r="C50" s="80" t="s">
        <v>1104</v>
      </c>
      <c r="D50" s="81" t="s">
        <v>1105</v>
      </c>
      <c r="E50" s="82" t="s">
        <v>1044</v>
      </c>
      <c r="F50" s="73" t="s">
        <v>1039</v>
      </c>
      <c r="G50" s="84">
        <v>14</v>
      </c>
      <c r="H50" s="86">
        <v>1265.78</v>
      </c>
      <c r="I50" s="28">
        <f t="shared" si="11"/>
        <v>17720.919999999998</v>
      </c>
      <c r="J50" s="55">
        <f t="shared" si="9"/>
        <v>1572.48</v>
      </c>
      <c r="K50" s="27">
        <f t="shared" si="12"/>
        <v>22014.720000000001</v>
      </c>
      <c r="L50" s="15"/>
      <c r="M50" s="16"/>
      <c r="N50" s="17"/>
    </row>
    <row r="51" spans="2:14" s="18" customFormat="1" x14ac:dyDescent="0.25">
      <c r="B51" s="29" t="s">
        <v>1088</v>
      </c>
      <c r="C51" s="80" t="s">
        <v>1028</v>
      </c>
      <c r="D51" s="81" t="s">
        <v>1106</v>
      </c>
      <c r="E51" s="82" t="s">
        <v>1044</v>
      </c>
      <c r="F51" s="73" t="s">
        <v>1039</v>
      </c>
      <c r="G51" s="84">
        <v>14</v>
      </c>
      <c r="H51" s="86">
        <v>398.63</v>
      </c>
      <c r="I51" s="28">
        <f t="shared" si="11"/>
        <v>5580.82</v>
      </c>
      <c r="J51" s="55">
        <f t="shared" si="9"/>
        <v>495.22</v>
      </c>
      <c r="K51" s="27">
        <f t="shared" si="12"/>
        <v>6933.08</v>
      </c>
      <c r="L51" s="15"/>
      <c r="M51" s="16"/>
      <c r="N51" s="17"/>
    </row>
    <row r="52" spans="2:14" s="18" customFormat="1" ht="45" x14ac:dyDescent="0.25">
      <c r="B52" s="29" t="s">
        <v>1089</v>
      </c>
      <c r="C52" s="80" t="s">
        <v>1026</v>
      </c>
      <c r="D52" s="81" t="s">
        <v>1107</v>
      </c>
      <c r="E52" s="82" t="s">
        <v>1044</v>
      </c>
      <c r="F52" s="73" t="s">
        <v>1039</v>
      </c>
      <c r="G52" s="84">
        <v>18</v>
      </c>
      <c r="H52" s="86">
        <v>815.35</v>
      </c>
      <c r="I52" s="28">
        <f t="shared" si="11"/>
        <v>14676.3</v>
      </c>
      <c r="J52" s="55">
        <f t="shared" si="9"/>
        <v>1012.91</v>
      </c>
      <c r="K52" s="27">
        <f t="shared" si="12"/>
        <v>18232.38</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0</v>
      </c>
      <c r="H54" s="86">
        <v>783.41</v>
      </c>
      <c r="I54" s="28">
        <f t="shared" si="11"/>
        <v>0</v>
      </c>
      <c r="J54" s="55">
        <f t="shared" si="9"/>
        <v>973.23</v>
      </c>
      <c r="K54" s="27">
        <f t="shared" si="12"/>
        <v>0</v>
      </c>
      <c r="L54" s="15"/>
      <c r="M54" s="16"/>
      <c r="N54" s="17"/>
    </row>
    <row r="55" spans="2:14" s="18" customFormat="1" ht="30" x14ac:dyDescent="0.25">
      <c r="B55" s="29" t="s">
        <v>1092</v>
      </c>
      <c r="C55" s="80" t="s">
        <v>1110</v>
      </c>
      <c r="D55" s="81" t="s">
        <v>1111</v>
      </c>
      <c r="E55" s="82" t="s">
        <v>1021</v>
      </c>
      <c r="F55" s="73" t="s">
        <v>1039</v>
      </c>
      <c r="G55" s="117">
        <v>0</v>
      </c>
      <c r="H55" s="86">
        <v>211.16</v>
      </c>
      <c r="I55" s="28">
        <f t="shared" si="11"/>
        <v>0</v>
      </c>
      <c r="J55" s="55">
        <f t="shared" si="9"/>
        <v>262.32</v>
      </c>
      <c r="K55" s="27">
        <f t="shared" si="12"/>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0</v>
      </c>
      <c r="H57" s="125">
        <v>92.44</v>
      </c>
      <c r="I57" s="126">
        <f t="shared" si="11"/>
        <v>0</v>
      </c>
      <c r="J57" s="127">
        <f t="shared" si="9"/>
        <v>114.84</v>
      </c>
      <c r="K57" s="128">
        <f t="shared" si="12"/>
        <v>0</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133.94999999999999</v>
      </c>
      <c r="J72" s="55"/>
      <c r="K72" s="27">
        <f>SUBTOTAL(9,K73:K75)</f>
        <v>160.74</v>
      </c>
      <c r="L72" s="15"/>
      <c r="M72" s="16"/>
      <c r="N72" s="17"/>
    </row>
    <row r="73" spans="2:14" s="18" customFormat="1" ht="75" x14ac:dyDescent="0.25">
      <c r="B73" s="29" t="s">
        <v>1139</v>
      </c>
      <c r="C73" s="80" t="s">
        <v>1104</v>
      </c>
      <c r="D73" s="81" t="s">
        <v>1142</v>
      </c>
      <c r="E73" s="82" t="s">
        <v>1009</v>
      </c>
      <c r="F73" s="73" t="s">
        <v>1039</v>
      </c>
      <c r="G73" s="84">
        <v>2679.04</v>
      </c>
      <c r="H73" s="86">
        <v>0.05</v>
      </c>
      <c r="I73" s="28">
        <f t="shared" ref="I73:I75" si="16">ROUND(H73*G73,2)</f>
        <v>133.94999999999999</v>
      </c>
      <c r="J73" s="55">
        <f t="shared" ref="J73:J75" si="17">ROUND(H73*(1+IF(F73="BDI 1",$C$8,IF(F73="BDI 2",$C$9,0))),2)</f>
        <v>0.06</v>
      </c>
      <c r="K73" s="27">
        <f t="shared" ref="K73:K75" si="18">ROUND(J73*G73,2)</f>
        <v>160.74</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 t="shared" si="17"/>
        <v>133.87</v>
      </c>
      <c r="K74" s="27">
        <f t="shared" si="18"/>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425860.54</v>
      </c>
      <c r="J76" s="57" t="s">
        <v>977</v>
      </c>
      <c r="K76" s="79">
        <f>SUBTOTAL(9,K15:K75)</f>
        <v>528956.53</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524" priority="22">
      <formula>LEN($B15)=1</formula>
    </cfRule>
  </conditionalFormatting>
  <conditionalFormatting sqref="E17:E20 G17:G20">
    <cfRule type="expression" dxfId="523" priority="19">
      <formula>LEN($B17)=1</formula>
    </cfRule>
  </conditionalFormatting>
  <conditionalFormatting sqref="D17:D20">
    <cfRule type="expression" dxfId="522" priority="21">
      <formula>LEN($B17)=1</formula>
    </cfRule>
  </conditionalFormatting>
  <conditionalFormatting sqref="C17:C20">
    <cfRule type="expression" dxfId="521" priority="20">
      <formula>LEN($B17)=1</formula>
    </cfRule>
  </conditionalFormatting>
  <conditionalFormatting sqref="F17:F20">
    <cfRule type="expression" dxfId="520" priority="18">
      <formula>LEN($B17)=1</formula>
    </cfRule>
  </conditionalFormatting>
  <conditionalFormatting sqref="H17:H20">
    <cfRule type="expression" dxfId="519" priority="17">
      <formula>LEN($B17)=1</formula>
    </cfRule>
  </conditionalFormatting>
  <conditionalFormatting sqref="D22:E33">
    <cfRule type="expression" dxfId="518" priority="16">
      <formula>LEN($B22)=1</formula>
    </cfRule>
  </conditionalFormatting>
  <conditionalFormatting sqref="C22:C33">
    <cfRule type="expression" dxfId="517" priority="15">
      <formula>LEN($B22)=1</formula>
    </cfRule>
  </conditionalFormatting>
  <conditionalFormatting sqref="H22:H33">
    <cfRule type="expression" dxfId="516" priority="14">
      <formula>LEN($B22)=1</formula>
    </cfRule>
  </conditionalFormatting>
  <conditionalFormatting sqref="H16">
    <cfRule type="expression" dxfId="515" priority="11">
      <formula>LEN($B16)=1</formula>
    </cfRule>
  </conditionalFormatting>
  <conditionalFormatting sqref="I16:K16">
    <cfRule type="expression" dxfId="514" priority="13">
      <formula>LEN($B16)=1</formula>
    </cfRule>
  </conditionalFormatting>
  <conditionalFormatting sqref="C16:G16">
    <cfRule type="expression" dxfId="513" priority="12">
      <formula>LEN($B16)=1</formula>
    </cfRule>
  </conditionalFormatting>
  <conditionalFormatting sqref="G19">
    <cfRule type="expression" dxfId="512" priority="10">
      <formula>LEN($B19)=1</formula>
    </cfRule>
  </conditionalFormatting>
  <conditionalFormatting sqref="G20">
    <cfRule type="expression" dxfId="511" priority="9">
      <formula>LEN($B20)=1</formula>
    </cfRule>
  </conditionalFormatting>
  <conditionalFormatting sqref="H16">
    <cfRule type="expression" dxfId="510" priority="8">
      <formula>LEN($B16)=1</formula>
    </cfRule>
  </conditionalFormatting>
  <conditionalFormatting sqref="H16">
    <cfRule type="expression" dxfId="509" priority="7">
      <formula>LEN($B16)=1</formula>
    </cfRule>
  </conditionalFormatting>
  <conditionalFormatting sqref="H16">
    <cfRule type="expression" dxfId="508" priority="6">
      <formula>LEN($B16)=1</formula>
    </cfRule>
  </conditionalFormatting>
  <conditionalFormatting sqref="H16">
    <cfRule type="expression" dxfId="507" priority="5">
      <formula>LEN($B16)=1</formula>
    </cfRule>
  </conditionalFormatting>
  <conditionalFormatting sqref="H16">
    <cfRule type="expression" dxfId="506" priority="4">
      <formula>LEN($B16)=1</formula>
    </cfRule>
  </conditionalFormatting>
  <conditionalFormatting sqref="H16">
    <cfRule type="expression" dxfId="505" priority="3">
      <formula>LEN($B16)=1</formula>
    </cfRule>
  </conditionalFormatting>
  <conditionalFormatting sqref="H16">
    <cfRule type="expression" dxfId="504" priority="2">
      <formula>LEN($B16)=1</formula>
    </cfRule>
  </conditionalFormatting>
  <conditionalFormatting sqref="H16">
    <cfRule type="expression" dxfId="503" priority="1">
      <formula>LEN($B16)=1</formula>
    </cfRule>
  </conditionalFormatting>
  <dataValidations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8.8554687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1158</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1154.6799999999998</v>
      </c>
      <c r="J15" s="54"/>
      <c r="K15" s="77">
        <f>SUBTOTAL(9,K16:K20)</f>
        <v>9285.24</v>
      </c>
      <c r="L15" s="15"/>
    </row>
    <row r="16" spans="2:14" s="18" customFormat="1" ht="15" customHeight="1" x14ac:dyDescent="0.25">
      <c r="B16" s="26" t="s">
        <v>955</v>
      </c>
      <c r="C16" s="183" t="s">
        <v>1104</v>
      </c>
      <c r="D16" s="194" t="s">
        <v>1173</v>
      </c>
      <c r="E16" s="82" t="s">
        <v>1044</v>
      </c>
      <c r="F16" s="195" t="s">
        <v>1039</v>
      </c>
      <c r="G16" s="231">
        <f>ROUND(SUM(0.4133/18),5)</f>
        <v>2.2960000000000001E-2</v>
      </c>
      <c r="H16" s="193">
        <v>275242.32</v>
      </c>
      <c r="I16" s="133">
        <f>ROUND(H16*G16,2)</f>
        <v>6319.56</v>
      </c>
      <c r="J16" s="134">
        <f>ROUND(H16*(1+IF(F16="BDI 1",$C$8,IF(F16="BDI 2",$C$9,0))),2)</f>
        <v>341933.53</v>
      </c>
      <c r="K16" s="135">
        <f>ROUND(J16*G16,2)</f>
        <v>7850.79</v>
      </c>
      <c r="L16" s="15"/>
    </row>
    <row r="17" spans="2:14" s="18" customFormat="1" ht="71.25" x14ac:dyDescent="0.25">
      <c r="B17" s="26" t="s">
        <v>956</v>
      </c>
      <c r="C17" s="109" t="s">
        <v>1047</v>
      </c>
      <c r="D17" s="108" t="s">
        <v>1043</v>
      </c>
      <c r="E17" s="27" t="s">
        <v>1044</v>
      </c>
      <c r="F17" s="73" t="s">
        <v>1039</v>
      </c>
      <c r="G17" s="110">
        <v>0</v>
      </c>
      <c r="H17" s="110">
        <v>1110.6500000000001</v>
      </c>
      <c r="I17" s="28">
        <f>ROUND(H17*G17,2)</f>
        <v>0</v>
      </c>
      <c r="J17" s="55">
        <f>ROUND(H17*(1+IF(F17="BDI 1",$C$8,IF(F17="BDI 2",$C$9,0))),2)</f>
        <v>1379.76</v>
      </c>
      <c r="K17" s="27">
        <f>ROUND(J17*G17,2)</f>
        <v>0</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0.4133</v>
      </c>
      <c r="H19" s="110">
        <v>633.51</v>
      </c>
      <c r="I19" s="28">
        <f t="shared" si="0"/>
        <v>261.83</v>
      </c>
      <c r="J19" s="55">
        <f t="shared" si="1"/>
        <v>787.01</v>
      </c>
      <c r="K19" s="27">
        <f>ROUND(J19*G19,2)</f>
        <v>325.27</v>
      </c>
      <c r="L19" s="15"/>
    </row>
    <row r="20" spans="2:14" s="18" customFormat="1" x14ac:dyDescent="0.25">
      <c r="B20" s="26" t="s">
        <v>1174</v>
      </c>
      <c r="C20" s="109" t="s">
        <v>1049</v>
      </c>
      <c r="D20" s="108" t="s">
        <v>1046</v>
      </c>
      <c r="E20" s="27" t="s">
        <v>1006</v>
      </c>
      <c r="F20" s="73" t="s">
        <v>1039</v>
      </c>
      <c r="G20" s="197">
        <v>0.4133</v>
      </c>
      <c r="H20" s="110">
        <v>515</v>
      </c>
      <c r="I20" s="28">
        <f t="shared" si="0"/>
        <v>212.85</v>
      </c>
      <c r="J20" s="55">
        <f t="shared" si="1"/>
        <v>639.78</v>
      </c>
      <c r="K20" s="27">
        <f>ROUND(J20*G20,2)</f>
        <v>264.42</v>
      </c>
      <c r="L20" s="15"/>
    </row>
    <row r="21" spans="2:14" s="18" customFormat="1" ht="15" customHeight="1" x14ac:dyDescent="0.25">
      <c r="B21" s="26">
        <v>2</v>
      </c>
      <c r="C21" s="46"/>
      <c r="D21" s="47" t="s">
        <v>1010</v>
      </c>
      <c r="E21" s="48"/>
      <c r="F21" s="48"/>
      <c r="G21" s="49"/>
      <c r="H21" s="52"/>
      <c r="I21" s="53">
        <f>SUBTOTAL(9,I22:I33)</f>
        <v>6173.41</v>
      </c>
      <c r="J21" s="56"/>
      <c r="K21" s="78">
        <f>SUBTOTAL(9,K22:K33)</f>
        <v>7657.3499999999995</v>
      </c>
      <c r="L21" s="15"/>
    </row>
    <row r="22" spans="2:14" s="18" customFormat="1" x14ac:dyDescent="0.25">
      <c r="B22" s="26" t="s">
        <v>959</v>
      </c>
      <c r="C22" s="109" t="s">
        <v>1011</v>
      </c>
      <c r="D22" s="108" t="s">
        <v>1050</v>
      </c>
      <c r="E22" s="27" t="s">
        <v>1009</v>
      </c>
      <c r="F22" s="73" t="s">
        <v>1039</v>
      </c>
      <c r="G22" s="84">
        <v>969.89</v>
      </c>
      <c r="H22" s="110">
        <v>0.86</v>
      </c>
      <c r="I22" s="28">
        <f>ROUND(H22*G22,2)</f>
        <v>834.11</v>
      </c>
      <c r="J22" s="55">
        <f t="shared" ref="J22:J33" si="2">ROUND(H22*(1+IF(F22="BDI 1",$C$8,IF(F22="BDI 2",$C$9,0))),2)</f>
        <v>1.07</v>
      </c>
      <c r="K22" s="27">
        <f>ROUND(J22*G22,2)</f>
        <v>1037.78</v>
      </c>
      <c r="L22" s="15"/>
      <c r="M22" s="16"/>
      <c r="N22" s="17"/>
    </row>
    <row r="23" spans="2:14" s="18" customFormat="1" ht="28.5" x14ac:dyDescent="0.25">
      <c r="B23" s="26" t="s">
        <v>960</v>
      </c>
      <c r="C23" s="109" t="s">
        <v>1060</v>
      </c>
      <c r="D23" s="108" t="s">
        <v>1051</v>
      </c>
      <c r="E23" s="27" t="s">
        <v>1009</v>
      </c>
      <c r="F23" s="73" t="s">
        <v>1039</v>
      </c>
      <c r="G23" s="84">
        <v>0</v>
      </c>
      <c r="H23" s="110">
        <v>2.59</v>
      </c>
      <c r="I23" s="28">
        <f t="shared" ref="I23:I27" si="3">ROUND(H23*G23,2)</f>
        <v>0</v>
      </c>
      <c r="J23" s="55">
        <f t="shared" si="2"/>
        <v>3.22</v>
      </c>
      <c r="K23" s="27">
        <f>ROUND(J23*G23,2)</f>
        <v>0</v>
      </c>
      <c r="L23" s="15"/>
      <c r="M23" s="16"/>
      <c r="N23" s="17"/>
    </row>
    <row r="24" spans="2:14" s="18" customFormat="1" ht="25.5" customHeight="1" x14ac:dyDescent="0.25">
      <c r="B24" s="26" t="s">
        <v>961</v>
      </c>
      <c r="C24" s="109" t="s">
        <v>1012</v>
      </c>
      <c r="D24" s="108" t="s">
        <v>1013</v>
      </c>
      <c r="E24" s="27" t="s">
        <v>1005</v>
      </c>
      <c r="F24" s="73" t="s">
        <v>1039</v>
      </c>
      <c r="G24" s="84">
        <v>0</v>
      </c>
      <c r="H24" s="110">
        <v>3.64</v>
      </c>
      <c r="I24" s="28">
        <f t="shared" si="3"/>
        <v>0</v>
      </c>
      <c r="J24" s="55">
        <f t="shared" si="2"/>
        <v>4.5199999999999996</v>
      </c>
      <c r="K24" s="27">
        <f>ROUND(J24*G24,2)</f>
        <v>0</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3">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0</v>
      </c>
      <c r="H29" s="110">
        <v>3.3</v>
      </c>
      <c r="I29" s="28">
        <f t="shared" ref="I29:I33" si="5">ROUND(H29*G29,2)</f>
        <v>0</v>
      </c>
      <c r="J29" s="55">
        <f t="shared" si="2"/>
        <v>4.0999999999999996</v>
      </c>
      <c r="K29" s="27">
        <f>ROUND(J29*G29,2)</f>
        <v>0</v>
      </c>
      <c r="L29" s="15"/>
      <c r="M29" s="16"/>
      <c r="N29" s="17"/>
    </row>
    <row r="30" spans="2:14" s="18" customFormat="1" ht="71.25" x14ac:dyDescent="0.25">
      <c r="B30" s="26" t="s">
        <v>1070</v>
      </c>
      <c r="C30" s="109" t="s">
        <v>1066</v>
      </c>
      <c r="D30" s="108" t="s">
        <v>1056</v>
      </c>
      <c r="E30" s="27" t="s">
        <v>1005</v>
      </c>
      <c r="F30" s="73" t="s">
        <v>1039</v>
      </c>
      <c r="G30" s="111">
        <v>193.98</v>
      </c>
      <c r="H30" s="110">
        <v>14.25</v>
      </c>
      <c r="I30" s="28">
        <f t="shared" si="5"/>
        <v>2764.22</v>
      </c>
      <c r="J30" s="55">
        <f t="shared" si="2"/>
        <v>17.7</v>
      </c>
      <c r="K30" s="27">
        <f>ROUND(J30*G30,2)</f>
        <v>3433.45</v>
      </c>
      <c r="L30" s="15"/>
      <c r="M30" s="16"/>
      <c r="N30" s="17"/>
    </row>
    <row r="31" spans="2:14" s="18" customFormat="1" x14ac:dyDescent="0.25">
      <c r="B31" s="26" t="s">
        <v>1071</v>
      </c>
      <c r="C31" s="109" t="s">
        <v>1014</v>
      </c>
      <c r="D31" s="108" t="s">
        <v>1057</v>
      </c>
      <c r="E31" s="27" t="s">
        <v>1005</v>
      </c>
      <c r="F31" s="73" t="s">
        <v>1039</v>
      </c>
      <c r="G31" s="84">
        <v>0</v>
      </c>
      <c r="H31" s="110">
        <v>31.69</v>
      </c>
      <c r="I31" s="28">
        <f t="shared" si="5"/>
        <v>0</v>
      </c>
      <c r="J31" s="55">
        <f t="shared" si="2"/>
        <v>39.369999999999997</v>
      </c>
      <c r="K31" s="27">
        <f>ROUND(J31*G31,2)</f>
        <v>0</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4364.55</v>
      </c>
      <c r="H33" s="146">
        <v>0.59</v>
      </c>
      <c r="I33" s="126">
        <f t="shared" si="5"/>
        <v>2575.08</v>
      </c>
      <c r="J33" s="127">
        <f t="shared" si="2"/>
        <v>0.73</v>
      </c>
      <c r="K33" s="128">
        <f t="shared" ref="K33" si="6">ROUND(J33*G33,2)</f>
        <v>3186.12</v>
      </c>
      <c r="L33" s="15"/>
      <c r="M33" s="16"/>
      <c r="N33" s="17"/>
    </row>
    <row r="34" spans="1:14" s="18" customFormat="1" x14ac:dyDescent="0.25">
      <c r="B34" s="151">
        <v>3</v>
      </c>
      <c r="C34" s="152"/>
      <c r="D34" s="153" t="s">
        <v>1076</v>
      </c>
      <c r="E34" s="138"/>
      <c r="F34" s="138"/>
      <c r="G34" s="154"/>
      <c r="H34" s="155"/>
      <c r="I34" s="156">
        <f>SUBTOTAL(9,I35:I36)</f>
        <v>51211.41</v>
      </c>
      <c r="J34" s="157"/>
      <c r="K34" s="141">
        <f>SUBTOTAL(9,K35:K36)</f>
        <v>63619.93</v>
      </c>
      <c r="L34" s="15"/>
      <c r="M34" s="16"/>
      <c r="N34" s="17"/>
    </row>
    <row r="35" spans="1:14" s="18" customFormat="1" ht="30" x14ac:dyDescent="0.25">
      <c r="B35" s="25" t="s">
        <v>964</v>
      </c>
      <c r="C35" s="147" t="s">
        <v>1033</v>
      </c>
      <c r="D35" s="148" t="s">
        <v>1074</v>
      </c>
      <c r="E35" s="112" t="s">
        <v>1021</v>
      </c>
      <c r="F35" s="130" t="s">
        <v>1039</v>
      </c>
      <c r="G35" s="149">
        <v>309.60000000000002</v>
      </c>
      <c r="H35" s="150">
        <v>43.43</v>
      </c>
      <c r="I35" s="133">
        <f>ROUND(H35*G35,2)</f>
        <v>13445.93</v>
      </c>
      <c r="J35" s="134">
        <f t="shared" ref="J35:J36" si="7">ROUND(H35*(1+IF(F35="BDI 1",$C$8,IF(F35="BDI 2",$C$9,0))),2)</f>
        <v>53.95</v>
      </c>
      <c r="K35" s="135">
        <f>ROUND(J35*G35,2)</f>
        <v>16702.919999999998</v>
      </c>
      <c r="L35" s="15"/>
      <c r="M35" s="16"/>
      <c r="N35" s="17"/>
    </row>
    <row r="36" spans="1:14" s="18" customFormat="1" ht="60" x14ac:dyDescent="0.25">
      <c r="B36" s="142" t="s">
        <v>965</v>
      </c>
      <c r="C36" s="158" t="s">
        <v>1034</v>
      </c>
      <c r="D36" s="119" t="s">
        <v>1075</v>
      </c>
      <c r="E36" s="82" t="s">
        <v>1009</v>
      </c>
      <c r="F36" s="123" t="s">
        <v>1039</v>
      </c>
      <c r="G36" s="159">
        <v>822.24</v>
      </c>
      <c r="H36" s="160">
        <v>45.93</v>
      </c>
      <c r="I36" s="126">
        <f t="shared" ref="I36" si="8">ROUND(H36*G36,2)</f>
        <v>37765.480000000003</v>
      </c>
      <c r="J36" s="127">
        <f t="shared" si="7"/>
        <v>57.06</v>
      </c>
      <c r="K36" s="128">
        <f>ROUND(J36*G36,2)</f>
        <v>46917.01</v>
      </c>
      <c r="L36" s="15"/>
      <c r="M36" s="16"/>
      <c r="N36" s="17"/>
    </row>
    <row r="37" spans="1:14" s="18" customFormat="1" x14ac:dyDescent="0.25">
      <c r="B37" s="151">
        <v>4</v>
      </c>
      <c r="C37" s="152"/>
      <c r="D37" s="153" t="s">
        <v>1077</v>
      </c>
      <c r="E37" s="138"/>
      <c r="F37" s="138"/>
      <c r="G37" s="154"/>
      <c r="H37" s="155"/>
      <c r="I37" s="156">
        <f>SUBTOTAL(9,I38:I42)</f>
        <v>0</v>
      </c>
      <c r="J37" s="157"/>
      <c r="K37" s="141">
        <f>SUBTOTAL(9,K38:K42)</f>
        <v>0</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 t="shared" ref="J38:J57" si="9">ROUND(H38*(1+IF(F38="BDI 1",$C$8,IF(F38="BDI 2",$C$9,0))),2)</f>
        <v>152.06</v>
      </c>
      <c r="K38" s="135">
        <f t="shared" ref="K38:K42" si="10">ROUND(J38*G38,2)</f>
        <v>0</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0</v>
      </c>
      <c r="H41" s="86">
        <v>20.66</v>
      </c>
      <c r="I41" s="28">
        <f t="shared" si="11"/>
        <v>0</v>
      </c>
      <c r="J41" s="55">
        <f t="shared" si="9"/>
        <v>25.67</v>
      </c>
      <c r="K41" s="27">
        <f t="shared" si="10"/>
        <v>0</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6626.53</v>
      </c>
      <c r="J43" s="164"/>
      <c r="K43" s="165">
        <f>SUBTOTAL(9, K44:K57)</f>
        <v>8232.9599999999991</v>
      </c>
      <c r="L43" s="170"/>
      <c r="M43" s="171"/>
      <c r="N43" s="172"/>
    </row>
    <row r="44" spans="1:14" s="18" customFormat="1" ht="30" x14ac:dyDescent="0.25">
      <c r="B44" s="129" t="s">
        <v>971</v>
      </c>
      <c r="C44" s="120" t="s">
        <v>1097</v>
      </c>
      <c r="D44" s="121" t="s">
        <v>1098</v>
      </c>
      <c r="E44" s="82" t="s">
        <v>1009</v>
      </c>
      <c r="F44" s="130" t="s">
        <v>1039</v>
      </c>
      <c r="G44" s="161">
        <v>0</v>
      </c>
      <c r="H44" s="132">
        <v>39.619999999999997</v>
      </c>
      <c r="I44" s="133">
        <f t="shared" si="11"/>
        <v>0</v>
      </c>
      <c r="J44" s="134">
        <f t="shared" si="9"/>
        <v>49.22</v>
      </c>
      <c r="K44" s="135">
        <f t="shared" ref="K44:K57" si="12">ROUND(J44*G44,2)</f>
        <v>0</v>
      </c>
      <c r="L44" s="15"/>
      <c r="M44" s="16"/>
      <c r="N44" s="17"/>
    </row>
    <row r="45" spans="1:14" s="18" customFormat="1" ht="30" x14ac:dyDescent="0.25">
      <c r="B45" s="29" t="s">
        <v>972</v>
      </c>
      <c r="C45" s="80" t="s">
        <v>1027</v>
      </c>
      <c r="D45" s="81" t="s">
        <v>1099</v>
      </c>
      <c r="E45" s="82" t="s">
        <v>1005</v>
      </c>
      <c r="F45" s="73" t="s">
        <v>1039</v>
      </c>
      <c r="G45" s="84">
        <v>0</v>
      </c>
      <c r="H45" s="86">
        <v>322.69</v>
      </c>
      <c r="I45" s="28">
        <f t="shared" si="11"/>
        <v>0</v>
      </c>
      <c r="J45" s="55">
        <f t="shared" si="9"/>
        <v>400.88</v>
      </c>
      <c r="K45" s="27">
        <f t="shared" si="12"/>
        <v>0</v>
      </c>
      <c r="L45" s="15"/>
      <c r="M45" s="16"/>
      <c r="N45" s="17"/>
    </row>
    <row r="46" spans="1:14" s="18" customFormat="1" ht="30" x14ac:dyDescent="0.25">
      <c r="B46" s="29" t="s">
        <v>973</v>
      </c>
      <c r="C46" s="80" t="s">
        <v>1022</v>
      </c>
      <c r="D46" s="81" t="s">
        <v>1023</v>
      </c>
      <c r="E46" s="82" t="s">
        <v>1021</v>
      </c>
      <c r="F46" s="73" t="s">
        <v>1039</v>
      </c>
      <c r="G46" s="84">
        <v>0</v>
      </c>
      <c r="H46" s="86">
        <v>77.81</v>
      </c>
      <c r="I46" s="28">
        <f t="shared" si="11"/>
        <v>0</v>
      </c>
      <c r="J46" s="55">
        <f t="shared" si="9"/>
        <v>96.66</v>
      </c>
      <c r="K46" s="27">
        <f t="shared" si="12"/>
        <v>0</v>
      </c>
      <c r="L46" s="15"/>
      <c r="M46" s="16"/>
      <c r="N46" s="17"/>
    </row>
    <row r="47" spans="1:14" s="18" customFormat="1" ht="30" x14ac:dyDescent="0.25">
      <c r="B47" s="29" t="s">
        <v>1084</v>
      </c>
      <c r="C47" s="80" t="s">
        <v>1024</v>
      </c>
      <c r="D47" s="81" t="s">
        <v>1025</v>
      </c>
      <c r="E47" s="82" t="s">
        <v>1021</v>
      </c>
      <c r="F47" s="73" t="s">
        <v>1039</v>
      </c>
      <c r="G47" s="84">
        <v>0</v>
      </c>
      <c r="H47" s="86">
        <v>148.18</v>
      </c>
      <c r="I47" s="28">
        <f t="shared" si="11"/>
        <v>0</v>
      </c>
      <c r="J47" s="55">
        <f t="shared" si="9"/>
        <v>184.08</v>
      </c>
      <c r="K47" s="27">
        <f t="shared" si="12"/>
        <v>0</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295.3</v>
      </c>
      <c r="H49" s="115">
        <v>22.44</v>
      </c>
      <c r="I49" s="28">
        <f t="shared" si="11"/>
        <v>6626.53</v>
      </c>
      <c r="J49" s="55">
        <f t="shared" si="9"/>
        <v>27.88</v>
      </c>
      <c r="K49" s="27">
        <f t="shared" si="12"/>
        <v>8232.9599999999991</v>
      </c>
      <c r="L49" s="15"/>
      <c r="M49" s="16"/>
      <c r="N49" s="17"/>
    </row>
    <row r="50" spans="2:14" s="18" customFormat="1" ht="30" x14ac:dyDescent="0.25">
      <c r="B50" s="29" t="s">
        <v>1087</v>
      </c>
      <c r="C50" s="80" t="s">
        <v>1104</v>
      </c>
      <c r="D50" s="81" t="s">
        <v>1105</v>
      </c>
      <c r="E50" s="82" t="s">
        <v>1044</v>
      </c>
      <c r="F50" s="73" t="s">
        <v>1039</v>
      </c>
      <c r="G50" s="84">
        <v>0</v>
      </c>
      <c r="H50" s="86">
        <v>1265.78</v>
      </c>
      <c r="I50" s="28">
        <f t="shared" si="11"/>
        <v>0</v>
      </c>
      <c r="J50" s="55">
        <f t="shared" si="9"/>
        <v>1572.48</v>
      </c>
      <c r="K50" s="27">
        <f t="shared" si="12"/>
        <v>0</v>
      </c>
      <c r="L50" s="15"/>
      <c r="M50" s="16"/>
      <c r="N50" s="17"/>
    </row>
    <row r="51" spans="2:14" s="18" customFormat="1" x14ac:dyDescent="0.25">
      <c r="B51" s="29" t="s">
        <v>1088</v>
      </c>
      <c r="C51" s="80" t="s">
        <v>1028</v>
      </c>
      <c r="D51" s="81" t="s">
        <v>1106</v>
      </c>
      <c r="E51" s="82" t="s">
        <v>1044</v>
      </c>
      <c r="F51" s="73" t="s">
        <v>1039</v>
      </c>
      <c r="G51" s="84">
        <v>0</v>
      </c>
      <c r="H51" s="86">
        <v>398.63</v>
      </c>
      <c r="I51" s="28">
        <f t="shared" si="11"/>
        <v>0</v>
      </c>
      <c r="J51" s="55">
        <f t="shared" si="9"/>
        <v>495.22</v>
      </c>
      <c r="K51" s="27">
        <f t="shared" si="12"/>
        <v>0</v>
      </c>
      <c r="L51" s="15"/>
      <c r="M51" s="16"/>
      <c r="N51" s="17"/>
    </row>
    <row r="52" spans="2:14" s="18" customFormat="1" ht="45" x14ac:dyDescent="0.25">
      <c r="B52" s="29" t="s">
        <v>1089</v>
      </c>
      <c r="C52" s="80" t="s">
        <v>1026</v>
      </c>
      <c r="D52" s="81" t="s">
        <v>1107</v>
      </c>
      <c r="E52" s="82" t="s">
        <v>1044</v>
      </c>
      <c r="F52" s="73" t="s">
        <v>1039</v>
      </c>
      <c r="G52" s="84">
        <v>0</v>
      </c>
      <c r="H52" s="86">
        <v>815.35</v>
      </c>
      <c r="I52" s="28">
        <f t="shared" si="11"/>
        <v>0</v>
      </c>
      <c r="J52" s="55">
        <f t="shared" si="9"/>
        <v>1012.91</v>
      </c>
      <c r="K52" s="27">
        <f t="shared" si="12"/>
        <v>0</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0</v>
      </c>
      <c r="H54" s="86">
        <v>783.41</v>
      </c>
      <c r="I54" s="28">
        <f t="shared" si="11"/>
        <v>0</v>
      </c>
      <c r="J54" s="55">
        <f t="shared" si="9"/>
        <v>973.23</v>
      </c>
      <c r="K54" s="27">
        <f t="shared" si="12"/>
        <v>0</v>
      </c>
      <c r="L54" s="15"/>
      <c r="M54" s="16"/>
      <c r="N54" s="17"/>
    </row>
    <row r="55" spans="2:14" s="18" customFormat="1" ht="30" x14ac:dyDescent="0.25">
      <c r="B55" s="29" t="s">
        <v>1092</v>
      </c>
      <c r="C55" s="80" t="s">
        <v>1110</v>
      </c>
      <c r="D55" s="81" t="s">
        <v>1111</v>
      </c>
      <c r="E55" s="82" t="s">
        <v>1021</v>
      </c>
      <c r="F55" s="73" t="s">
        <v>1039</v>
      </c>
      <c r="G55" s="117">
        <v>0</v>
      </c>
      <c r="H55" s="86">
        <v>211.16</v>
      </c>
      <c r="I55" s="28">
        <f t="shared" si="11"/>
        <v>0</v>
      </c>
      <c r="J55" s="55">
        <f t="shared" si="9"/>
        <v>262.32</v>
      </c>
      <c r="K55" s="27">
        <f t="shared" si="12"/>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0</v>
      </c>
      <c r="H57" s="125">
        <v>92.44</v>
      </c>
      <c r="I57" s="126">
        <f t="shared" si="11"/>
        <v>0</v>
      </c>
      <c r="J57" s="127">
        <f t="shared" si="9"/>
        <v>114.84</v>
      </c>
      <c r="K57" s="128">
        <f t="shared" si="12"/>
        <v>0</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48.49</v>
      </c>
      <c r="J72" s="55"/>
      <c r="K72" s="27">
        <f>SUBTOTAL(9,K73:K75)</f>
        <v>58.19</v>
      </c>
      <c r="L72" s="15"/>
      <c r="M72" s="16"/>
      <c r="N72" s="17"/>
    </row>
    <row r="73" spans="2:14" s="18" customFormat="1" ht="75" x14ac:dyDescent="0.25">
      <c r="B73" s="29" t="s">
        <v>1139</v>
      </c>
      <c r="C73" s="80" t="s">
        <v>1104</v>
      </c>
      <c r="D73" s="81" t="s">
        <v>1142</v>
      </c>
      <c r="E73" s="82" t="s">
        <v>1009</v>
      </c>
      <c r="F73" s="73" t="s">
        <v>1039</v>
      </c>
      <c r="G73" s="84">
        <v>969.89</v>
      </c>
      <c r="H73" s="86">
        <v>0.05</v>
      </c>
      <c r="I73" s="28">
        <f t="shared" ref="I73:I75" si="16">ROUND(H73*G73,2)</f>
        <v>48.49</v>
      </c>
      <c r="J73" s="55">
        <f t="shared" ref="J73:J75" si="17">ROUND(H73*(1+IF(F73="BDI 1",$C$8,IF(F73="BDI 2",$C$9,0))),2)</f>
        <v>0.06</v>
      </c>
      <c r="K73" s="27">
        <f t="shared" ref="K73:K75" si="18">ROUND(J73*G73,2)</f>
        <v>58.19</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 t="shared" si="17"/>
        <v>133.87</v>
      </c>
      <c r="K74" s="27">
        <f t="shared" si="18"/>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71534.080000000016</v>
      </c>
      <c r="J76" s="57" t="s">
        <v>977</v>
      </c>
      <c r="K76" s="79">
        <f>SUBTOTAL(9,K15:K75)</f>
        <v>88853.669999999984</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502" priority="23">
      <formula>LEN($B15)=1</formula>
    </cfRule>
  </conditionalFormatting>
  <conditionalFormatting sqref="E17:E20 G17:G20">
    <cfRule type="expression" dxfId="501" priority="20">
      <formula>LEN($B17)=1</formula>
    </cfRule>
  </conditionalFormatting>
  <conditionalFormatting sqref="D17:D20">
    <cfRule type="expression" dxfId="500" priority="22">
      <formula>LEN($B17)=1</formula>
    </cfRule>
  </conditionalFormatting>
  <conditionalFormatting sqref="C17:C20">
    <cfRule type="expression" dxfId="499" priority="21">
      <formula>LEN($B17)=1</formula>
    </cfRule>
  </conditionalFormatting>
  <conditionalFormatting sqref="F17:F20">
    <cfRule type="expression" dxfId="498" priority="19">
      <formula>LEN($B17)=1</formula>
    </cfRule>
  </conditionalFormatting>
  <conditionalFormatting sqref="H17:H20">
    <cfRule type="expression" dxfId="497" priority="18">
      <formula>LEN($B17)=1</formula>
    </cfRule>
  </conditionalFormatting>
  <conditionalFormatting sqref="D22:E33">
    <cfRule type="expression" dxfId="496" priority="17">
      <formula>LEN($B22)=1</formula>
    </cfRule>
  </conditionalFormatting>
  <conditionalFormatting sqref="C22:C33">
    <cfRule type="expression" dxfId="495" priority="16">
      <formula>LEN($B22)=1</formula>
    </cfRule>
  </conditionalFormatting>
  <conditionalFormatting sqref="H22:H33">
    <cfRule type="expression" dxfId="494" priority="15">
      <formula>LEN($B22)=1</formula>
    </cfRule>
  </conditionalFormatting>
  <conditionalFormatting sqref="H16">
    <cfRule type="expression" dxfId="493" priority="12">
      <formula>LEN($B16)=1</formula>
    </cfRule>
  </conditionalFormatting>
  <conditionalFormatting sqref="I16:K16">
    <cfRule type="expression" dxfId="492" priority="14">
      <formula>LEN($B16)=1</formula>
    </cfRule>
  </conditionalFormatting>
  <conditionalFormatting sqref="C16:G16">
    <cfRule type="expression" dxfId="491" priority="13">
      <formula>LEN($B16)=1</formula>
    </cfRule>
  </conditionalFormatting>
  <conditionalFormatting sqref="G19">
    <cfRule type="expression" dxfId="490" priority="11">
      <formula>LEN($B19)=1</formula>
    </cfRule>
  </conditionalFormatting>
  <conditionalFormatting sqref="G20">
    <cfRule type="expression" dxfId="489" priority="10">
      <formula>LEN($B20)=1</formula>
    </cfRule>
  </conditionalFormatting>
  <conditionalFormatting sqref="H16">
    <cfRule type="expression" dxfId="488" priority="9">
      <formula>LEN($B16)=1</formula>
    </cfRule>
  </conditionalFormatting>
  <conditionalFormatting sqref="H16">
    <cfRule type="expression" dxfId="487" priority="8">
      <formula>LEN($B16)=1</formula>
    </cfRule>
  </conditionalFormatting>
  <conditionalFormatting sqref="H16">
    <cfRule type="expression" dxfId="486" priority="7">
      <formula>LEN($B16)=1</formula>
    </cfRule>
  </conditionalFormatting>
  <conditionalFormatting sqref="H16">
    <cfRule type="expression" dxfId="485" priority="6">
      <formula>LEN($B16)=1</formula>
    </cfRule>
  </conditionalFormatting>
  <conditionalFormatting sqref="H16">
    <cfRule type="expression" dxfId="484" priority="5">
      <formula>LEN($B16)=1</formula>
    </cfRule>
  </conditionalFormatting>
  <conditionalFormatting sqref="H16">
    <cfRule type="expression" dxfId="483" priority="4">
      <formula>LEN($B16)=1</formula>
    </cfRule>
  </conditionalFormatting>
  <conditionalFormatting sqref="H16">
    <cfRule type="expression" dxfId="482" priority="3">
      <formula>LEN($B16)=1</formula>
    </cfRule>
  </conditionalFormatting>
  <conditionalFormatting sqref="H16">
    <cfRule type="expression" dxfId="481" priority="2">
      <formula>LEN($B16)=1</formula>
    </cfRule>
  </conditionalFormatting>
  <conditionalFormatting sqref="H16">
    <cfRule type="expression" dxfId="480" priority="1">
      <formula>LEN($B16)=1</formula>
    </cfRule>
  </conditionalFormatting>
  <dataValidations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8"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1159</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2441.0499999999997</v>
      </c>
      <c r="J15" s="54"/>
      <c r="K15" s="77">
        <f>SUBTOTAL(9,K16:K20)</f>
        <v>13789.74</v>
      </c>
      <c r="L15" s="15"/>
    </row>
    <row r="16" spans="2:14" s="18" customFormat="1" ht="15" customHeight="1" x14ac:dyDescent="0.25">
      <c r="B16" s="26" t="s">
        <v>955</v>
      </c>
      <c r="C16" s="183" t="s">
        <v>1104</v>
      </c>
      <c r="D16" s="194" t="s">
        <v>1173</v>
      </c>
      <c r="E16" s="82" t="s">
        <v>1044</v>
      </c>
      <c r="F16" s="195" t="s">
        <v>1039</v>
      </c>
      <c r="G16" s="231">
        <f>ROUND(SUM(0.5663/18),5)</f>
        <v>3.1460000000000002E-2</v>
      </c>
      <c r="H16" s="193">
        <v>275242.32</v>
      </c>
      <c r="I16" s="133">
        <f>ROUND(H16*G16,2)</f>
        <v>8659.1200000000008</v>
      </c>
      <c r="J16" s="134">
        <f>ROUND(H16*(1+IF(F16="BDI 1",$C$8,IF(F16="BDI 2",$C$9,0))),2)</f>
        <v>341933.53</v>
      </c>
      <c r="K16" s="135">
        <f>ROUND(J16*G16,2)</f>
        <v>10757.23</v>
      </c>
      <c r="L16" s="15"/>
    </row>
    <row r="17" spans="2:14" s="18" customFormat="1" ht="71.25" x14ac:dyDescent="0.25">
      <c r="B17" s="26" t="s">
        <v>956</v>
      </c>
      <c r="C17" s="109" t="s">
        <v>1047</v>
      </c>
      <c r="D17" s="108" t="s">
        <v>1043</v>
      </c>
      <c r="E17" s="27" t="s">
        <v>1044</v>
      </c>
      <c r="F17" s="73" t="s">
        <v>1039</v>
      </c>
      <c r="G17" s="110">
        <v>1</v>
      </c>
      <c r="H17" s="110">
        <v>1110.6500000000001</v>
      </c>
      <c r="I17" s="28">
        <f>ROUND(H17*G17,2)</f>
        <v>1110.6500000000001</v>
      </c>
      <c r="J17" s="55">
        <f>ROUND(H17*(1+IF(F17="BDI 1",$C$8,IF(F17="BDI 2",$C$9,0))),2)</f>
        <v>1379.76</v>
      </c>
      <c r="K17" s="27">
        <f>ROUND(J17*G17,2)</f>
        <v>1379.76</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0.56630000000000003</v>
      </c>
      <c r="H19" s="110">
        <v>633.51</v>
      </c>
      <c r="I19" s="28">
        <f t="shared" si="0"/>
        <v>358.76</v>
      </c>
      <c r="J19" s="55">
        <f t="shared" si="1"/>
        <v>787.01</v>
      </c>
      <c r="K19" s="27">
        <f>ROUND(J19*G19,2)</f>
        <v>445.68</v>
      </c>
      <c r="L19" s="15"/>
    </row>
    <row r="20" spans="2:14" s="18" customFormat="1" x14ac:dyDescent="0.25">
      <c r="B20" s="26" t="s">
        <v>1174</v>
      </c>
      <c r="C20" s="109" t="s">
        <v>1049</v>
      </c>
      <c r="D20" s="108" t="s">
        <v>1046</v>
      </c>
      <c r="E20" s="27" t="s">
        <v>1006</v>
      </c>
      <c r="F20" s="73" t="s">
        <v>1039</v>
      </c>
      <c r="G20" s="197">
        <v>0.56630000000000003</v>
      </c>
      <c r="H20" s="110">
        <v>515</v>
      </c>
      <c r="I20" s="28">
        <f t="shared" si="0"/>
        <v>291.64</v>
      </c>
      <c r="J20" s="55">
        <f t="shared" si="1"/>
        <v>639.78</v>
      </c>
      <c r="K20" s="27">
        <f>ROUND(J20*G20,2)</f>
        <v>362.31</v>
      </c>
      <c r="L20" s="15"/>
    </row>
    <row r="21" spans="2:14" s="18" customFormat="1" ht="15" customHeight="1" x14ac:dyDescent="0.25">
      <c r="B21" s="26">
        <v>2</v>
      </c>
      <c r="C21" s="46"/>
      <c r="D21" s="47" t="s">
        <v>1010</v>
      </c>
      <c r="E21" s="48"/>
      <c r="F21" s="48"/>
      <c r="G21" s="49"/>
      <c r="H21" s="52"/>
      <c r="I21" s="53">
        <f>SUBTOTAL(9,I22:I33)</f>
        <v>10958.4</v>
      </c>
      <c r="J21" s="56"/>
      <c r="K21" s="78">
        <f>SUBTOTAL(9,K22:K33)</f>
        <v>13591.34</v>
      </c>
      <c r="L21" s="15"/>
    </row>
    <row r="22" spans="2:14" s="18" customFormat="1" x14ac:dyDescent="0.25">
      <c r="B22" s="26" t="s">
        <v>959</v>
      </c>
      <c r="C22" s="109" t="s">
        <v>1011</v>
      </c>
      <c r="D22" s="108" t="s">
        <v>1050</v>
      </c>
      <c r="E22" s="27" t="s">
        <v>1009</v>
      </c>
      <c r="F22" s="73" t="s">
        <v>1039</v>
      </c>
      <c r="G22" s="84">
        <v>620.95000000000005</v>
      </c>
      <c r="H22" s="110">
        <v>0.86</v>
      </c>
      <c r="I22" s="28">
        <f>ROUND(H22*G22,2)</f>
        <v>534.02</v>
      </c>
      <c r="J22" s="55">
        <f t="shared" ref="J22:J33" si="2">ROUND(H22*(1+IF(F22="BDI 1",$C$8,IF(F22="BDI 2",$C$9,0))),2)</f>
        <v>1.07</v>
      </c>
      <c r="K22" s="27">
        <v>664.41</v>
      </c>
      <c r="L22" s="15"/>
      <c r="M22" s="16"/>
      <c r="N22" s="17"/>
    </row>
    <row r="23" spans="2:14" s="18" customFormat="1" ht="28.5" x14ac:dyDescent="0.25">
      <c r="B23" s="26" t="s">
        <v>960</v>
      </c>
      <c r="C23" s="109" t="s">
        <v>1060</v>
      </c>
      <c r="D23" s="108" t="s">
        <v>1051</v>
      </c>
      <c r="E23" s="27" t="s">
        <v>1009</v>
      </c>
      <c r="F23" s="73" t="s">
        <v>1039</v>
      </c>
      <c r="G23" s="84">
        <v>83.9</v>
      </c>
      <c r="H23" s="110">
        <v>2.59</v>
      </c>
      <c r="I23" s="28">
        <f t="shared" ref="I23:I27" si="3">ROUND(H23*G23,2)</f>
        <v>217.3</v>
      </c>
      <c r="J23" s="55">
        <f t="shared" si="2"/>
        <v>3.22</v>
      </c>
      <c r="K23" s="27">
        <f>ROUND(J23*G23,2)</f>
        <v>270.16000000000003</v>
      </c>
      <c r="L23" s="15"/>
      <c r="M23" s="16"/>
      <c r="N23" s="17"/>
    </row>
    <row r="24" spans="2:14" s="18" customFormat="1" ht="25.5" customHeight="1" x14ac:dyDescent="0.25">
      <c r="B24" s="26" t="s">
        <v>961</v>
      </c>
      <c r="C24" s="109" t="s">
        <v>1012</v>
      </c>
      <c r="D24" s="108" t="s">
        <v>1013</v>
      </c>
      <c r="E24" s="27" t="s">
        <v>1005</v>
      </c>
      <c r="F24" s="73" t="s">
        <v>1039</v>
      </c>
      <c r="G24" s="84">
        <v>125.85</v>
      </c>
      <c r="H24" s="110">
        <v>3.64</v>
      </c>
      <c r="I24" s="28">
        <f t="shared" si="3"/>
        <v>458.09</v>
      </c>
      <c r="J24" s="55">
        <f t="shared" si="2"/>
        <v>4.5199999999999996</v>
      </c>
      <c r="K24" s="27">
        <f>ROUND(J24*G24,2)</f>
        <v>568.84</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3">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96.55</v>
      </c>
      <c r="H29" s="110">
        <v>3.3</v>
      </c>
      <c r="I29" s="28">
        <f t="shared" ref="I29:I33" si="5">ROUND(H29*G29,2)</f>
        <v>318.62</v>
      </c>
      <c r="J29" s="55">
        <f t="shared" si="2"/>
        <v>4.0999999999999996</v>
      </c>
      <c r="K29" s="27">
        <f>ROUND(J29*G29,2)</f>
        <v>395.86</v>
      </c>
      <c r="L29" s="15"/>
      <c r="M29" s="16"/>
      <c r="N29" s="17"/>
    </row>
    <row r="30" spans="2:14" s="18" customFormat="1" ht="71.25" x14ac:dyDescent="0.25">
      <c r="B30" s="26" t="s">
        <v>1070</v>
      </c>
      <c r="C30" s="109" t="s">
        <v>1066</v>
      </c>
      <c r="D30" s="108" t="s">
        <v>1056</v>
      </c>
      <c r="E30" s="27" t="s">
        <v>1005</v>
      </c>
      <c r="F30" s="73" t="s">
        <v>1039</v>
      </c>
      <c r="G30" s="111">
        <v>124.19</v>
      </c>
      <c r="H30" s="110">
        <v>14.25</v>
      </c>
      <c r="I30" s="28">
        <f t="shared" si="5"/>
        <v>1769.71</v>
      </c>
      <c r="J30" s="55">
        <f t="shared" si="2"/>
        <v>17.7</v>
      </c>
      <c r="K30" s="27">
        <f>ROUND(J30*G30,2)</f>
        <v>2198.16</v>
      </c>
      <c r="L30" s="15"/>
      <c r="M30" s="16"/>
      <c r="N30" s="17"/>
    </row>
    <row r="31" spans="2:14" s="18" customFormat="1" x14ac:dyDescent="0.25">
      <c r="B31" s="26" t="s">
        <v>1071</v>
      </c>
      <c r="C31" s="109" t="s">
        <v>1014</v>
      </c>
      <c r="D31" s="108" t="s">
        <v>1057</v>
      </c>
      <c r="E31" s="27" t="s">
        <v>1005</v>
      </c>
      <c r="F31" s="73" t="s">
        <v>1039</v>
      </c>
      <c r="G31" s="84">
        <v>96.55</v>
      </c>
      <c r="H31" s="110">
        <v>31.69</v>
      </c>
      <c r="I31" s="28">
        <f t="shared" si="5"/>
        <v>3059.67</v>
      </c>
      <c r="J31" s="55">
        <f t="shared" si="2"/>
        <v>39.369999999999997</v>
      </c>
      <c r="K31" s="27">
        <f>ROUND(J31*G31,2)</f>
        <v>3801.17</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7798.28</v>
      </c>
      <c r="H33" s="146">
        <v>0.59</v>
      </c>
      <c r="I33" s="126">
        <f t="shared" si="5"/>
        <v>4600.99</v>
      </c>
      <c r="J33" s="127">
        <f t="shared" si="2"/>
        <v>0.73</v>
      </c>
      <c r="K33" s="128">
        <f t="shared" ref="K33" si="6">ROUND(J33*G33,2)</f>
        <v>5692.74</v>
      </c>
      <c r="L33" s="15"/>
      <c r="M33" s="16"/>
      <c r="N33" s="17"/>
    </row>
    <row r="34" spans="1:14" s="18" customFormat="1" x14ac:dyDescent="0.25">
      <c r="B34" s="151">
        <v>3</v>
      </c>
      <c r="C34" s="152"/>
      <c r="D34" s="153" t="s">
        <v>1076</v>
      </c>
      <c r="E34" s="138"/>
      <c r="F34" s="138"/>
      <c r="G34" s="154"/>
      <c r="H34" s="155"/>
      <c r="I34" s="156">
        <f>SUBTOTAL(9,I35:I36)</f>
        <v>33928.17</v>
      </c>
      <c r="J34" s="157"/>
      <c r="K34" s="141">
        <f>SUBTOTAL(9,K35:K36)</f>
        <v>42148.72</v>
      </c>
      <c r="L34" s="15"/>
      <c r="M34" s="16"/>
      <c r="N34" s="17"/>
    </row>
    <row r="35" spans="1:14" s="18" customFormat="1" ht="30" x14ac:dyDescent="0.25">
      <c r="B35" s="25" t="s">
        <v>964</v>
      </c>
      <c r="C35" s="147" t="s">
        <v>1033</v>
      </c>
      <c r="D35" s="148" t="s">
        <v>1074</v>
      </c>
      <c r="E35" s="112" t="s">
        <v>1021</v>
      </c>
      <c r="F35" s="130" t="s">
        <v>1039</v>
      </c>
      <c r="G35" s="149">
        <v>262.85000000000002</v>
      </c>
      <c r="H35" s="150">
        <v>43.43</v>
      </c>
      <c r="I35" s="133">
        <f>ROUND(H35*G35,2)</f>
        <v>11415.58</v>
      </c>
      <c r="J35" s="134">
        <f t="shared" ref="J35:J36" si="7">ROUND(H35*(1+IF(F35="BDI 1",$C$8,IF(F35="BDI 2",$C$9,0))),2)</f>
        <v>53.95</v>
      </c>
      <c r="K35" s="135">
        <f>ROUND(J35*G35,2)</f>
        <v>14180.76</v>
      </c>
      <c r="L35" s="15"/>
      <c r="M35" s="16"/>
      <c r="N35" s="17"/>
    </row>
    <row r="36" spans="1:14" s="18" customFormat="1" ht="60" x14ac:dyDescent="0.25">
      <c r="B36" s="142" t="s">
        <v>965</v>
      </c>
      <c r="C36" s="158" t="s">
        <v>1034</v>
      </c>
      <c r="D36" s="119" t="s">
        <v>1075</v>
      </c>
      <c r="E36" s="82" t="s">
        <v>1009</v>
      </c>
      <c r="F36" s="123" t="s">
        <v>1039</v>
      </c>
      <c r="G36" s="159">
        <v>490.15</v>
      </c>
      <c r="H36" s="160">
        <v>45.93</v>
      </c>
      <c r="I36" s="126">
        <f t="shared" ref="I36" si="8">ROUND(H36*G36,2)</f>
        <v>22512.59</v>
      </c>
      <c r="J36" s="127">
        <f t="shared" si="7"/>
        <v>57.06</v>
      </c>
      <c r="K36" s="128">
        <f>ROUND(J36*G36,2)</f>
        <v>27967.96</v>
      </c>
      <c r="L36" s="15"/>
      <c r="M36" s="16"/>
      <c r="N36" s="17"/>
    </row>
    <row r="37" spans="1:14" s="18" customFormat="1" x14ac:dyDescent="0.25">
      <c r="B37" s="151">
        <v>4</v>
      </c>
      <c r="C37" s="152"/>
      <c r="D37" s="153" t="s">
        <v>1077</v>
      </c>
      <c r="E37" s="138"/>
      <c r="F37" s="138"/>
      <c r="G37" s="154"/>
      <c r="H37" s="155"/>
      <c r="I37" s="156">
        <f>SUBTOTAL(9,I38:I42)</f>
        <v>0</v>
      </c>
      <c r="J37" s="157"/>
      <c r="K37" s="141">
        <f>SUBTOTAL(9,K38:K42)</f>
        <v>0</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 t="shared" ref="J38:J57" si="9">ROUND(H38*(1+IF(F38="BDI 1",$C$8,IF(F38="BDI 2",$C$9,0))),2)</f>
        <v>152.06</v>
      </c>
      <c r="K38" s="135">
        <f t="shared" ref="K38:K42" si="10">ROUND(J38*G38,2)</f>
        <v>0</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0</v>
      </c>
      <c r="H41" s="86">
        <v>20.66</v>
      </c>
      <c r="I41" s="28">
        <f t="shared" si="11"/>
        <v>0</v>
      </c>
      <c r="J41" s="55">
        <f t="shared" si="9"/>
        <v>25.67</v>
      </c>
      <c r="K41" s="27">
        <f t="shared" si="10"/>
        <v>0</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41272.439999999995</v>
      </c>
      <c r="J43" s="164"/>
      <c r="K43" s="165">
        <f>SUBTOTAL(9, K44:K57)</f>
        <v>51273.209999999992</v>
      </c>
      <c r="L43" s="170"/>
      <c r="M43" s="171"/>
      <c r="N43" s="172"/>
    </row>
    <row r="44" spans="1:14" s="18" customFormat="1" ht="30" x14ac:dyDescent="0.25">
      <c r="B44" s="129" t="s">
        <v>971</v>
      </c>
      <c r="C44" s="120" t="s">
        <v>1097</v>
      </c>
      <c r="D44" s="121" t="s">
        <v>1098</v>
      </c>
      <c r="E44" s="82" t="s">
        <v>1009</v>
      </c>
      <c r="F44" s="130" t="s">
        <v>1039</v>
      </c>
      <c r="G44" s="161">
        <v>251.7</v>
      </c>
      <c r="H44" s="132">
        <v>39.619999999999997</v>
      </c>
      <c r="I44" s="133">
        <f t="shared" si="11"/>
        <v>9972.35</v>
      </c>
      <c r="J44" s="134">
        <f t="shared" si="9"/>
        <v>49.22</v>
      </c>
      <c r="K44" s="135">
        <f t="shared" ref="K44:K57" si="12">ROUND(J44*G44,2)</f>
        <v>12388.67</v>
      </c>
      <c r="L44" s="15"/>
      <c r="M44" s="16"/>
      <c r="N44" s="17"/>
    </row>
    <row r="45" spans="1:14" s="18" customFormat="1" ht="30" x14ac:dyDescent="0.25">
      <c r="B45" s="29" t="s">
        <v>972</v>
      </c>
      <c r="C45" s="80" t="s">
        <v>1027</v>
      </c>
      <c r="D45" s="81" t="s">
        <v>1099</v>
      </c>
      <c r="E45" s="82" t="s">
        <v>1005</v>
      </c>
      <c r="F45" s="73" t="s">
        <v>1039</v>
      </c>
      <c r="G45" s="84">
        <v>8.39</v>
      </c>
      <c r="H45" s="86">
        <v>322.69</v>
      </c>
      <c r="I45" s="28">
        <f t="shared" si="11"/>
        <v>2707.37</v>
      </c>
      <c r="J45" s="55">
        <f t="shared" si="9"/>
        <v>400.88</v>
      </c>
      <c r="K45" s="27">
        <f t="shared" si="12"/>
        <v>3363.38</v>
      </c>
      <c r="L45" s="15"/>
      <c r="M45" s="16"/>
      <c r="N45" s="17"/>
    </row>
    <row r="46" spans="1:14" s="18" customFormat="1" ht="30" x14ac:dyDescent="0.25">
      <c r="B46" s="29" t="s">
        <v>973</v>
      </c>
      <c r="C46" s="80" t="s">
        <v>1022</v>
      </c>
      <c r="D46" s="81" t="s">
        <v>1023</v>
      </c>
      <c r="E46" s="82" t="s">
        <v>1021</v>
      </c>
      <c r="F46" s="73" t="s">
        <v>1039</v>
      </c>
      <c r="G46" s="84">
        <v>17.899999999999999</v>
      </c>
      <c r="H46" s="86">
        <v>77.81</v>
      </c>
      <c r="I46" s="28">
        <f t="shared" si="11"/>
        <v>1392.8</v>
      </c>
      <c r="J46" s="55">
        <f t="shared" si="9"/>
        <v>96.66</v>
      </c>
      <c r="K46" s="27">
        <f t="shared" si="12"/>
        <v>1730.21</v>
      </c>
      <c r="L46" s="15"/>
      <c r="M46" s="16"/>
      <c r="N46" s="17"/>
    </row>
    <row r="47" spans="1:14" s="18" customFormat="1" ht="30" x14ac:dyDescent="0.25">
      <c r="B47" s="29" t="s">
        <v>1084</v>
      </c>
      <c r="C47" s="80" t="s">
        <v>1024</v>
      </c>
      <c r="D47" s="81" t="s">
        <v>1025</v>
      </c>
      <c r="E47" s="82" t="s">
        <v>1021</v>
      </c>
      <c r="F47" s="73" t="s">
        <v>1039</v>
      </c>
      <c r="G47" s="84">
        <v>66</v>
      </c>
      <c r="H47" s="86">
        <v>148.18</v>
      </c>
      <c r="I47" s="28">
        <f t="shared" si="11"/>
        <v>9779.8799999999992</v>
      </c>
      <c r="J47" s="55">
        <f t="shared" si="9"/>
        <v>184.08</v>
      </c>
      <c r="K47" s="27">
        <f t="shared" si="12"/>
        <v>12149.28</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261.60000000000002</v>
      </c>
      <c r="H49" s="115">
        <v>22.44</v>
      </c>
      <c r="I49" s="28">
        <f t="shared" si="11"/>
        <v>5870.3</v>
      </c>
      <c r="J49" s="55">
        <f t="shared" si="9"/>
        <v>27.88</v>
      </c>
      <c r="K49" s="27">
        <f t="shared" si="12"/>
        <v>7293.41</v>
      </c>
      <c r="L49" s="15"/>
      <c r="M49" s="16"/>
      <c r="N49" s="17"/>
    </row>
    <row r="50" spans="2:14" s="18" customFormat="1" ht="30" x14ac:dyDescent="0.25">
      <c r="B50" s="29" t="s">
        <v>1087</v>
      </c>
      <c r="C50" s="80" t="s">
        <v>1104</v>
      </c>
      <c r="D50" s="81" t="s">
        <v>1105</v>
      </c>
      <c r="E50" s="82" t="s">
        <v>1044</v>
      </c>
      <c r="F50" s="73" t="s">
        <v>1039</v>
      </c>
      <c r="G50" s="84">
        <v>4</v>
      </c>
      <c r="H50" s="86">
        <v>1265.78</v>
      </c>
      <c r="I50" s="28">
        <f t="shared" si="11"/>
        <v>5063.12</v>
      </c>
      <c r="J50" s="55">
        <f t="shared" si="9"/>
        <v>1572.48</v>
      </c>
      <c r="K50" s="27">
        <f t="shared" si="12"/>
        <v>6289.92</v>
      </c>
      <c r="L50" s="15"/>
      <c r="M50" s="16"/>
      <c r="N50" s="17"/>
    </row>
    <row r="51" spans="2:14" s="18" customFormat="1" x14ac:dyDescent="0.25">
      <c r="B51" s="29" t="s">
        <v>1088</v>
      </c>
      <c r="C51" s="80" t="s">
        <v>1028</v>
      </c>
      <c r="D51" s="81" t="s">
        <v>1106</v>
      </c>
      <c r="E51" s="82" t="s">
        <v>1044</v>
      </c>
      <c r="F51" s="73" t="s">
        <v>1039</v>
      </c>
      <c r="G51" s="84">
        <v>4</v>
      </c>
      <c r="H51" s="86">
        <v>398.63</v>
      </c>
      <c r="I51" s="28">
        <f t="shared" si="11"/>
        <v>1594.52</v>
      </c>
      <c r="J51" s="55">
        <f t="shared" si="9"/>
        <v>495.22</v>
      </c>
      <c r="K51" s="27">
        <f t="shared" si="12"/>
        <v>1980.88</v>
      </c>
      <c r="L51" s="15"/>
      <c r="M51" s="16"/>
      <c r="N51" s="17"/>
    </row>
    <row r="52" spans="2:14" s="18" customFormat="1" ht="45" x14ac:dyDescent="0.25">
      <c r="B52" s="29" t="s">
        <v>1089</v>
      </c>
      <c r="C52" s="80" t="s">
        <v>1026</v>
      </c>
      <c r="D52" s="81" t="s">
        <v>1107</v>
      </c>
      <c r="E52" s="82" t="s">
        <v>1044</v>
      </c>
      <c r="F52" s="73" t="s">
        <v>1039</v>
      </c>
      <c r="G52" s="84">
        <v>6</v>
      </c>
      <c r="H52" s="86">
        <v>815.35</v>
      </c>
      <c r="I52" s="28">
        <f t="shared" si="11"/>
        <v>4892.1000000000004</v>
      </c>
      <c r="J52" s="55">
        <f t="shared" si="9"/>
        <v>1012.91</v>
      </c>
      <c r="K52" s="27">
        <f t="shared" si="12"/>
        <v>6077.46</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0</v>
      </c>
      <c r="H54" s="86">
        <v>783.41</v>
      </c>
      <c r="I54" s="28">
        <f t="shared" si="11"/>
        <v>0</v>
      </c>
      <c r="J54" s="55">
        <f t="shared" si="9"/>
        <v>973.23</v>
      </c>
      <c r="K54" s="27">
        <f t="shared" si="12"/>
        <v>0</v>
      </c>
      <c r="L54" s="15"/>
      <c r="M54" s="16"/>
      <c r="N54" s="17"/>
    </row>
    <row r="55" spans="2:14" s="18" customFormat="1" ht="30" x14ac:dyDescent="0.25">
      <c r="B55" s="29" t="s">
        <v>1092</v>
      </c>
      <c r="C55" s="80" t="s">
        <v>1110</v>
      </c>
      <c r="D55" s="81" t="s">
        <v>1111</v>
      </c>
      <c r="E55" s="82" t="s">
        <v>1021</v>
      </c>
      <c r="F55" s="73" t="s">
        <v>1039</v>
      </c>
      <c r="G55" s="117">
        <v>0</v>
      </c>
      <c r="H55" s="86">
        <v>211.16</v>
      </c>
      <c r="I55" s="28">
        <f t="shared" si="11"/>
        <v>0</v>
      </c>
      <c r="J55" s="55">
        <f t="shared" si="9"/>
        <v>262.32</v>
      </c>
      <c r="K55" s="27">
        <f t="shared" si="12"/>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0</v>
      </c>
      <c r="H57" s="125">
        <v>92.44</v>
      </c>
      <c r="I57" s="126">
        <f t="shared" si="11"/>
        <v>0</v>
      </c>
      <c r="J57" s="127">
        <f t="shared" si="9"/>
        <v>114.84</v>
      </c>
      <c r="K57" s="128">
        <f t="shared" si="12"/>
        <v>0</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31.05</v>
      </c>
      <c r="J72" s="55"/>
      <c r="K72" s="27">
        <f>SUBTOTAL(9,K73:K75)</f>
        <v>37.26</v>
      </c>
      <c r="L72" s="15"/>
      <c r="M72" s="16"/>
      <c r="N72" s="17"/>
    </row>
    <row r="73" spans="2:14" s="18" customFormat="1" ht="75" x14ac:dyDescent="0.25">
      <c r="B73" s="29" t="s">
        <v>1139</v>
      </c>
      <c r="C73" s="80" t="s">
        <v>1104</v>
      </c>
      <c r="D73" s="81" t="s">
        <v>1142</v>
      </c>
      <c r="E73" s="82" t="s">
        <v>1009</v>
      </c>
      <c r="F73" s="73" t="s">
        <v>1039</v>
      </c>
      <c r="G73" s="84">
        <v>620.95000000000005</v>
      </c>
      <c r="H73" s="86">
        <v>0.05</v>
      </c>
      <c r="I73" s="28">
        <f t="shared" ref="I73:I75" si="16">ROUND(H73*G73,2)</f>
        <v>31.05</v>
      </c>
      <c r="J73" s="55">
        <f t="shared" ref="J73:J75" si="17">ROUND(H73*(1+IF(F73="BDI 1",$C$8,IF(F73="BDI 2",$C$9,0))),2)</f>
        <v>0.06</v>
      </c>
      <c r="K73" s="27">
        <f t="shared" ref="K73:K75" si="18">ROUND(J73*G73,2)</f>
        <v>37.26</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 t="shared" si="17"/>
        <v>133.87</v>
      </c>
      <c r="K74" s="27">
        <f t="shared" si="18"/>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97290.230000000025</v>
      </c>
      <c r="J76" s="57" t="s">
        <v>977</v>
      </c>
      <c r="K76" s="79">
        <f>SUBTOTAL(9,K15:K75)</f>
        <v>120840.27</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479" priority="24">
      <formula>LEN($B15)=1</formula>
    </cfRule>
  </conditionalFormatting>
  <conditionalFormatting sqref="E17:E20 G17:G20">
    <cfRule type="expression" dxfId="478" priority="21">
      <formula>LEN($B17)=1</formula>
    </cfRule>
  </conditionalFormatting>
  <conditionalFormatting sqref="D17:D20">
    <cfRule type="expression" dxfId="477" priority="23">
      <formula>LEN($B17)=1</formula>
    </cfRule>
  </conditionalFormatting>
  <conditionalFormatting sqref="C17:C20">
    <cfRule type="expression" dxfId="476" priority="22">
      <formula>LEN($B17)=1</formula>
    </cfRule>
  </conditionalFormatting>
  <conditionalFormatting sqref="F17:F20">
    <cfRule type="expression" dxfId="475" priority="20">
      <formula>LEN($B17)=1</formula>
    </cfRule>
  </conditionalFormatting>
  <conditionalFormatting sqref="H17:H20">
    <cfRule type="expression" dxfId="474" priority="19">
      <formula>LEN($B17)=1</formula>
    </cfRule>
  </conditionalFormatting>
  <conditionalFormatting sqref="D22:E33">
    <cfRule type="expression" dxfId="473" priority="18">
      <formula>LEN($B22)=1</formula>
    </cfRule>
  </conditionalFormatting>
  <conditionalFormatting sqref="C22:C33">
    <cfRule type="expression" dxfId="472" priority="17">
      <formula>LEN($B22)=1</formula>
    </cfRule>
  </conditionalFormatting>
  <conditionalFormatting sqref="H22:H33">
    <cfRule type="expression" dxfId="471" priority="16">
      <formula>LEN($B22)=1</formula>
    </cfRule>
  </conditionalFormatting>
  <conditionalFormatting sqref="H16">
    <cfRule type="expression" dxfId="470" priority="13">
      <formula>LEN($B16)=1</formula>
    </cfRule>
  </conditionalFormatting>
  <conditionalFormatting sqref="I16:K16">
    <cfRule type="expression" dxfId="469" priority="15">
      <formula>LEN($B16)=1</formula>
    </cfRule>
  </conditionalFormatting>
  <conditionalFormatting sqref="C16:G16">
    <cfRule type="expression" dxfId="468" priority="14">
      <formula>LEN($B16)=1</formula>
    </cfRule>
  </conditionalFormatting>
  <conditionalFormatting sqref="G19">
    <cfRule type="expression" dxfId="467" priority="12">
      <formula>LEN($B19)=1</formula>
    </cfRule>
  </conditionalFormatting>
  <conditionalFormatting sqref="G20">
    <cfRule type="expression" dxfId="466" priority="11">
      <formula>LEN($B20)=1</formula>
    </cfRule>
  </conditionalFormatting>
  <conditionalFormatting sqref="H16">
    <cfRule type="expression" dxfId="465" priority="10">
      <formula>LEN($B16)=1</formula>
    </cfRule>
  </conditionalFormatting>
  <conditionalFormatting sqref="H16">
    <cfRule type="expression" dxfId="464" priority="9">
      <formula>LEN($B16)=1</formula>
    </cfRule>
  </conditionalFormatting>
  <conditionalFormatting sqref="H16">
    <cfRule type="expression" dxfId="463" priority="8">
      <formula>LEN($B16)=1</formula>
    </cfRule>
  </conditionalFormatting>
  <conditionalFormatting sqref="H16">
    <cfRule type="expression" dxfId="462" priority="7">
      <formula>LEN($B16)=1</formula>
    </cfRule>
  </conditionalFormatting>
  <conditionalFormatting sqref="H16">
    <cfRule type="expression" dxfId="461" priority="6">
      <formula>LEN($B16)=1</formula>
    </cfRule>
  </conditionalFormatting>
  <conditionalFormatting sqref="H16">
    <cfRule type="expression" dxfId="460" priority="5">
      <formula>LEN($B16)=1</formula>
    </cfRule>
  </conditionalFormatting>
  <conditionalFormatting sqref="H16">
    <cfRule type="expression" dxfId="459" priority="4">
      <formula>LEN($B16)=1</formula>
    </cfRule>
  </conditionalFormatting>
  <conditionalFormatting sqref="H16">
    <cfRule type="expression" dxfId="458" priority="3">
      <formula>LEN($B16)=1</formula>
    </cfRule>
  </conditionalFormatting>
  <conditionalFormatting sqref="H16">
    <cfRule type="expression" dxfId="457" priority="2">
      <formula>LEN($B16)=1</formula>
    </cfRule>
  </conditionalFormatting>
  <conditionalFormatting sqref="H16">
    <cfRule type="expression" dxfId="456" priority="1">
      <formula>LEN($B16)=1</formula>
    </cfRule>
  </conditionalFormatting>
  <dataValidations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7.8554687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1160</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2152.6600000000003</v>
      </c>
      <c r="J15" s="54"/>
      <c r="K15" s="77">
        <f>SUBTOTAL(9,K16:K20)</f>
        <v>8661.51</v>
      </c>
      <c r="L15" s="15"/>
    </row>
    <row r="16" spans="2:14" s="18" customFormat="1" ht="15" customHeight="1" x14ac:dyDescent="0.25">
      <c r="B16" s="26" t="s">
        <v>955</v>
      </c>
      <c r="C16" s="183" t="s">
        <v>1104</v>
      </c>
      <c r="D16" s="194" t="s">
        <v>1173</v>
      </c>
      <c r="E16" s="82" t="s">
        <v>1044</v>
      </c>
      <c r="F16" s="195" t="s">
        <v>1039</v>
      </c>
      <c r="G16" s="231">
        <f>ROUND(SUM(0.3152/18),5)</f>
        <v>1.7510000000000001E-2</v>
      </c>
      <c r="H16" s="193">
        <v>275242.32</v>
      </c>
      <c r="I16" s="133">
        <f>ROUND(H16*G16,2)</f>
        <v>4819.49</v>
      </c>
      <c r="J16" s="134">
        <f>ROUND(H16*(1+IF(F16="BDI 1",$C$8,IF(F16="BDI 2",$C$9,0))),2)</f>
        <v>341933.53</v>
      </c>
      <c r="K16" s="135">
        <f>ROUND(J16*G16,2)</f>
        <v>5987.26</v>
      </c>
      <c r="L16" s="15"/>
    </row>
    <row r="17" spans="2:14" s="18" customFormat="1" ht="71.25" x14ac:dyDescent="0.25">
      <c r="B17" s="26" t="s">
        <v>956</v>
      </c>
      <c r="C17" s="109" t="s">
        <v>1047</v>
      </c>
      <c r="D17" s="108" t="s">
        <v>1043</v>
      </c>
      <c r="E17" s="27" t="s">
        <v>1044</v>
      </c>
      <c r="F17" s="73" t="s">
        <v>1039</v>
      </c>
      <c r="G17" s="110">
        <v>1</v>
      </c>
      <c r="H17" s="110">
        <v>1110.6500000000001</v>
      </c>
      <c r="I17" s="28">
        <f>ROUND(H17*G17,2)</f>
        <v>1110.6500000000001</v>
      </c>
      <c r="J17" s="55">
        <f>ROUND(H17*(1+IF(F17="BDI 1",$C$8,IF(F17="BDI 2",$C$9,0))),2)</f>
        <v>1379.76</v>
      </c>
      <c r="K17" s="27">
        <f>ROUND(J17*G17,2)</f>
        <v>1379.76</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0.31519999999999998</v>
      </c>
      <c r="H19" s="110">
        <v>633.51</v>
      </c>
      <c r="I19" s="28">
        <f t="shared" si="0"/>
        <v>199.68</v>
      </c>
      <c r="J19" s="55">
        <f t="shared" si="1"/>
        <v>787.01</v>
      </c>
      <c r="K19" s="27">
        <f>ROUND(J19*G19,2)</f>
        <v>248.07</v>
      </c>
      <c r="L19" s="15"/>
    </row>
    <row r="20" spans="2:14" s="18" customFormat="1" x14ac:dyDescent="0.25">
      <c r="B20" s="26" t="s">
        <v>1174</v>
      </c>
      <c r="C20" s="109" t="s">
        <v>1049</v>
      </c>
      <c r="D20" s="108" t="s">
        <v>1046</v>
      </c>
      <c r="E20" s="27" t="s">
        <v>1006</v>
      </c>
      <c r="F20" s="73" t="s">
        <v>1039</v>
      </c>
      <c r="G20" s="197">
        <v>0.31519999999999998</v>
      </c>
      <c r="H20" s="110">
        <v>515</v>
      </c>
      <c r="I20" s="28">
        <f t="shared" si="0"/>
        <v>162.33000000000001</v>
      </c>
      <c r="J20" s="55">
        <f t="shared" si="1"/>
        <v>639.78</v>
      </c>
      <c r="K20" s="27">
        <f>ROUND(J20*G20,2)</f>
        <v>201.66</v>
      </c>
      <c r="L20" s="15"/>
    </row>
    <row r="21" spans="2:14" s="18" customFormat="1" ht="15" customHeight="1" x14ac:dyDescent="0.25">
      <c r="B21" s="26">
        <v>2</v>
      </c>
      <c r="C21" s="46"/>
      <c r="D21" s="47" t="s">
        <v>1010</v>
      </c>
      <c r="E21" s="48"/>
      <c r="F21" s="48"/>
      <c r="G21" s="49"/>
      <c r="H21" s="52"/>
      <c r="I21" s="53">
        <f>SUBTOTAL(9,I22:I33)</f>
        <v>4647.41</v>
      </c>
      <c r="J21" s="56"/>
      <c r="K21" s="78">
        <f>SUBTOTAL(9,K22:K33)</f>
        <v>5765.0300000000007</v>
      </c>
      <c r="L21" s="15"/>
    </row>
    <row r="22" spans="2:14" s="18" customFormat="1" x14ac:dyDescent="0.25">
      <c r="B22" s="26" t="s">
        <v>959</v>
      </c>
      <c r="C22" s="109" t="s">
        <v>1011</v>
      </c>
      <c r="D22" s="108" t="s">
        <v>1050</v>
      </c>
      <c r="E22" s="27" t="s">
        <v>1009</v>
      </c>
      <c r="F22" s="73" t="s">
        <v>1039</v>
      </c>
      <c r="G22" s="84">
        <v>593.39</v>
      </c>
      <c r="H22" s="110">
        <v>0.86</v>
      </c>
      <c r="I22" s="28">
        <f>ROUND(H22*G22,2)</f>
        <v>510.32</v>
      </c>
      <c r="J22" s="55">
        <f t="shared" ref="J22:J33" si="2">ROUND(H22*(1+IF(F22="BDI 1",$C$8,IF(F22="BDI 2",$C$9,0))),2)</f>
        <v>1.07</v>
      </c>
      <c r="K22" s="27">
        <v>634.91999999999996</v>
      </c>
      <c r="L22" s="15"/>
      <c r="M22" s="16"/>
      <c r="N22" s="17"/>
    </row>
    <row r="23" spans="2:14" s="18" customFormat="1" ht="28.5" x14ac:dyDescent="0.25">
      <c r="B23" s="26" t="s">
        <v>960</v>
      </c>
      <c r="C23" s="109" t="s">
        <v>1060</v>
      </c>
      <c r="D23" s="108" t="s">
        <v>1051</v>
      </c>
      <c r="E23" s="27" t="s">
        <v>1009</v>
      </c>
      <c r="F23" s="73" t="s">
        <v>1039</v>
      </c>
      <c r="G23" s="84">
        <v>12</v>
      </c>
      <c r="H23" s="110">
        <v>2.59</v>
      </c>
      <c r="I23" s="28">
        <f t="shared" ref="I23:I27" si="3">ROUND(H23*G23,2)</f>
        <v>31.08</v>
      </c>
      <c r="J23" s="55">
        <f t="shared" si="2"/>
        <v>3.22</v>
      </c>
      <c r="K23" s="27">
        <f>ROUND(J23*G23,2)</f>
        <v>38.64</v>
      </c>
      <c r="L23" s="15"/>
      <c r="M23" s="16"/>
      <c r="N23" s="17"/>
    </row>
    <row r="24" spans="2:14" s="18" customFormat="1" ht="25.5" customHeight="1" x14ac:dyDescent="0.25">
      <c r="B24" s="26" t="s">
        <v>961</v>
      </c>
      <c r="C24" s="109" t="s">
        <v>1012</v>
      </c>
      <c r="D24" s="108" t="s">
        <v>1013</v>
      </c>
      <c r="E24" s="27" t="s">
        <v>1005</v>
      </c>
      <c r="F24" s="73" t="s">
        <v>1039</v>
      </c>
      <c r="G24" s="84">
        <v>18</v>
      </c>
      <c r="H24" s="110">
        <v>3.64</v>
      </c>
      <c r="I24" s="28">
        <f t="shared" si="3"/>
        <v>65.52</v>
      </c>
      <c r="J24" s="55">
        <f t="shared" si="2"/>
        <v>4.5199999999999996</v>
      </c>
      <c r="K24" s="27">
        <f>ROUND(J24*G24,2)</f>
        <v>81.36</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3">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15.29</v>
      </c>
      <c r="H29" s="110">
        <v>3.3</v>
      </c>
      <c r="I29" s="28">
        <f t="shared" ref="I29:I33" si="5">ROUND(H29*G29,2)</f>
        <v>50.46</v>
      </c>
      <c r="J29" s="55">
        <f t="shared" si="2"/>
        <v>4.0999999999999996</v>
      </c>
      <c r="K29" s="27">
        <f>ROUND(J29*G29,2)</f>
        <v>62.69</v>
      </c>
      <c r="L29" s="15"/>
      <c r="M29" s="16"/>
      <c r="N29" s="17"/>
    </row>
    <row r="30" spans="2:14" s="18" customFormat="1" ht="71.25" x14ac:dyDescent="0.25">
      <c r="B30" s="26" t="s">
        <v>1070</v>
      </c>
      <c r="C30" s="109" t="s">
        <v>1066</v>
      </c>
      <c r="D30" s="108" t="s">
        <v>1056</v>
      </c>
      <c r="E30" s="27" t="s">
        <v>1005</v>
      </c>
      <c r="F30" s="73" t="s">
        <v>1039</v>
      </c>
      <c r="G30" s="111">
        <v>118.68</v>
      </c>
      <c r="H30" s="110">
        <v>14.25</v>
      </c>
      <c r="I30" s="28">
        <f t="shared" si="5"/>
        <v>1691.19</v>
      </c>
      <c r="J30" s="55">
        <f t="shared" si="2"/>
        <v>17.7</v>
      </c>
      <c r="K30" s="27">
        <f>ROUND(J30*G30,2)</f>
        <v>2100.64</v>
      </c>
      <c r="L30" s="15"/>
      <c r="M30" s="16"/>
      <c r="N30" s="17"/>
    </row>
    <row r="31" spans="2:14" s="18" customFormat="1" x14ac:dyDescent="0.25">
      <c r="B31" s="26" t="s">
        <v>1071</v>
      </c>
      <c r="C31" s="109" t="s">
        <v>1014</v>
      </c>
      <c r="D31" s="108" t="s">
        <v>1057</v>
      </c>
      <c r="E31" s="27" t="s">
        <v>1005</v>
      </c>
      <c r="F31" s="73" t="s">
        <v>1039</v>
      </c>
      <c r="G31" s="84">
        <v>15.29</v>
      </c>
      <c r="H31" s="110">
        <v>31.69</v>
      </c>
      <c r="I31" s="28">
        <f t="shared" si="5"/>
        <v>484.54</v>
      </c>
      <c r="J31" s="55">
        <f t="shared" si="2"/>
        <v>39.369999999999997</v>
      </c>
      <c r="K31" s="27">
        <f>ROUND(J31*G31,2)</f>
        <v>601.97</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3075.08</v>
      </c>
      <c r="H33" s="146">
        <v>0.59</v>
      </c>
      <c r="I33" s="126">
        <f t="shared" si="5"/>
        <v>1814.3</v>
      </c>
      <c r="J33" s="127">
        <f t="shared" si="2"/>
        <v>0.73</v>
      </c>
      <c r="K33" s="128">
        <f t="shared" ref="K33" si="6">ROUND(J33*G33,2)</f>
        <v>2244.81</v>
      </c>
      <c r="L33" s="15"/>
      <c r="M33" s="16"/>
      <c r="N33" s="17"/>
    </row>
    <row r="34" spans="1:14" s="18" customFormat="1" x14ac:dyDescent="0.25">
      <c r="B34" s="151">
        <v>3</v>
      </c>
      <c r="C34" s="152"/>
      <c r="D34" s="153" t="s">
        <v>1076</v>
      </c>
      <c r="E34" s="138"/>
      <c r="F34" s="138"/>
      <c r="G34" s="154"/>
      <c r="H34" s="155"/>
      <c r="I34" s="156">
        <f>SUBTOTAL(9,I35:I36)</f>
        <v>31200.73</v>
      </c>
      <c r="J34" s="157"/>
      <c r="K34" s="141">
        <f>SUBTOTAL(9,K35:K36)</f>
        <v>38760.68</v>
      </c>
      <c r="L34" s="15"/>
      <c r="M34" s="16"/>
      <c r="N34" s="17"/>
    </row>
    <row r="35" spans="1:14" s="18" customFormat="1" ht="30" x14ac:dyDescent="0.25">
      <c r="B35" s="25" t="s">
        <v>964</v>
      </c>
      <c r="C35" s="147" t="s">
        <v>1033</v>
      </c>
      <c r="D35" s="148" t="s">
        <v>1074</v>
      </c>
      <c r="E35" s="112" t="s">
        <v>1021</v>
      </c>
      <c r="F35" s="130" t="s">
        <v>1039</v>
      </c>
      <c r="G35" s="149">
        <v>186.1</v>
      </c>
      <c r="H35" s="150">
        <v>43.43</v>
      </c>
      <c r="I35" s="133">
        <f>ROUND(H35*G35,2)</f>
        <v>8082.32</v>
      </c>
      <c r="J35" s="134">
        <f t="shared" ref="J35:J36" si="7">ROUND(H35*(1+IF(F35="BDI 1",$C$8,IF(F35="BDI 2",$C$9,0))),2)</f>
        <v>53.95</v>
      </c>
      <c r="K35" s="135">
        <f>ROUND(J35*G35,2)</f>
        <v>10040.1</v>
      </c>
      <c r="L35" s="15"/>
      <c r="M35" s="16"/>
      <c r="N35" s="17"/>
    </row>
    <row r="36" spans="1:14" s="18" customFormat="1" ht="60" x14ac:dyDescent="0.25">
      <c r="B36" s="142" t="s">
        <v>965</v>
      </c>
      <c r="C36" s="158" t="s">
        <v>1034</v>
      </c>
      <c r="D36" s="119" t="s">
        <v>1075</v>
      </c>
      <c r="E36" s="82" t="s">
        <v>1009</v>
      </c>
      <c r="F36" s="123" t="s">
        <v>1039</v>
      </c>
      <c r="G36" s="159">
        <v>503.34</v>
      </c>
      <c r="H36" s="160">
        <v>45.93</v>
      </c>
      <c r="I36" s="126">
        <f t="shared" ref="I36" si="8">ROUND(H36*G36,2)</f>
        <v>23118.41</v>
      </c>
      <c r="J36" s="127">
        <f t="shared" si="7"/>
        <v>57.06</v>
      </c>
      <c r="K36" s="128">
        <f>ROUND(J36*G36,2)</f>
        <v>28720.58</v>
      </c>
      <c r="L36" s="15"/>
      <c r="M36" s="16"/>
      <c r="N36" s="17"/>
    </row>
    <row r="37" spans="1:14" s="18" customFormat="1" x14ac:dyDescent="0.25">
      <c r="B37" s="151">
        <v>4</v>
      </c>
      <c r="C37" s="152"/>
      <c r="D37" s="153" t="s">
        <v>1077</v>
      </c>
      <c r="E37" s="138"/>
      <c r="F37" s="138"/>
      <c r="G37" s="154"/>
      <c r="H37" s="155"/>
      <c r="I37" s="156">
        <f>SUBTOTAL(9,I38:I42)</f>
        <v>17.14</v>
      </c>
      <c r="J37" s="157"/>
      <c r="K37" s="141">
        <f>SUBTOTAL(9,K38:K42)</f>
        <v>21.29</v>
      </c>
      <c r="L37" s="15"/>
      <c r="M37" s="16"/>
      <c r="N37" s="17"/>
    </row>
    <row r="38" spans="1:14" s="18" customFormat="1" x14ac:dyDescent="0.25">
      <c r="B38" s="25" t="s">
        <v>966</v>
      </c>
      <c r="C38" s="120" t="s">
        <v>1078</v>
      </c>
      <c r="D38" s="121" t="s">
        <v>1079</v>
      </c>
      <c r="E38" s="82" t="s">
        <v>1005</v>
      </c>
      <c r="F38" s="130" t="s">
        <v>1039</v>
      </c>
      <c r="G38" s="161">
        <v>0.14000000000000001</v>
      </c>
      <c r="H38" s="132">
        <v>122.4</v>
      </c>
      <c r="I38" s="133">
        <f>ROUND(H38*G38,2)</f>
        <v>17.14</v>
      </c>
      <c r="J38" s="134">
        <f t="shared" ref="J38:J57" si="9">ROUND(H38*(1+IF(F38="BDI 1",$C$8,IF(F38="BDI 2",$C$9,0))),2)</f>
        <v>152.06</v>
      </c>
      <c r="K38" s="135">
        <f t="shared" ref="K38:K42" si="10">ROUND(J38*G38,2)</f>
        <v>21.29</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0</v>
      </c>
      <c r="H41" s="86">
        <v>20.66</v>
      </c>
      <c r="I41" s="28">
        <f t="shared" si="11"/>
        <v>0</v>
      </c>
      <c r="J41" s="55">
        <f t="shared" si="9"/>
        <v>25.67</v>
      </c>
      <c r="K41" s="27">
        <f t="shared" si="10"/>
        <v>0</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10833.52</v>
      </c>
      <c r="J43" s="164"/>
      <c r="K43" s="165">
        <f>SUBTOTAL(9, K44:K57)</f>
        <v>13458.96</v>
      </c>
      <c r="L43" s="170"/>
      <c r="M43" s="171"/>
      <c r="N43" s="172"/>
    </row>
    <row r="44" spans="1:14" s="18" customFormat="1" ht="30" x14ac:dyDescent="0.25">
      <c r="B44" s="129" t="s">
        <v>971</v>
      </c>
      <c r="C44" s="120" t="s">
        <v>1097</v>
      </c>
      <c r="D44" s="121" t="s">
        <v>1098</v>
      </c>
      <c r="E44" s="82" t="s">
        <v>1009</v>
      </c>
      <c r="F44" s="130" t="s">
        <v>1039</v>
      </c>
      <c r="G44" s="161">
        <v>36</v>
      </c>
      <c r="H44" s="132">
        <v>39.619999999999997</v>
      </c>
      <c r="I44" s="133">
        <f t="shared" si="11"/>
        <v>1426.32</v>
      </c>
      <c r="J44" s="134">
        <f t="shared" si="9"/>
        <v>49.22</v>
      </c>
      <c r="K44" s="135">
        <f t="shared" ref="K44:K57" si="12">ROUND(J44*G44,2)</f>
        <v>1771.92</v>
      </c>
      <c r="L44" s="15"/>
      <c r="M44" s="16"/>
      <c r="N44" s="17"/>
    </row>
    <row r="45" spans="1:14" s="18" customFormat="1" ht="30" x14ac:dyDescent="0.25">
      <c r="B45" s="29" t="s">
        <v>972</v>
      </c>
      <c r="C45" s="80" t="s">
        <v>1027</v>
      </c>
      <c r="D45" s="81" t="s">
        <v>1099</v>
      </c>
      <c r="E45" s="82" t="s">
        <v>1005</v>
      </c>
      <c r="F45" s="73" t="s">
        <v>1039</v>
      </c>
      <c r="G45" s="84">
        <v>1.2</v>
      </c>
      <c r="H45" s="86">
        <v>322.69</v>
      </c>
      <c r="I45" s="28">
        <f t="shared" si="11"/>
        <v>387.23</v>
      </c>
      <c r="J45" s="55">
        <f t="shared" si="9"/>
        <v>400.88</v>
      </c>
      <c r="K45" s="27">
        <f t="shared" si="12"/>
        <v>481.06</v>
      </c>
      <c r="L45" s="15"/>
      <c r="M45" s="16"/>
      <c r="N45" s="17"/>
    </row>
    <row r="46" spans="1:14" s="18" customFormat="1" ht="30" x14ac:dyDescent="0.25">
      <c r="B46" s="29" t="s">
        <v>973</v>
      </c>
      <c r="C46" s="80" t="s">
        <v>1022</v>
      </c>
      <c r="D46" s="81" t="s">
        <v>1023</v>
      </c>
      <c r="E46" s="82" t="s">
        <v>1021</v>
      </c>
      <c r="F46" s="73" t="s">
        <v>1039</v>
      </c>
      <c r="G46" s="84">
        <v>12</v>
      </c>
      <c r="H46" s="86">
        <v>77.81</v>
      </c>
      <c r="I46" s="28">
        <f t="shared" si="11"/>
        <v>933.72</v>
      </c>
      <c r="J46" s="55">
        <f t="shared" si="9"/>
        <v>96.66</v>
      </c>
      <c r="K46" s="27">
        <f t="shared" si="12"/>
        <v>1159.92</v>
      </c>
      <c r="L46" s="15"/>
      <c r="M46" s="16"/>
      <c r="N46" s="17"/>
    </row>
    <row r="47" spans="1:14" s="18" customFormat="1" ht="30" x14ac:dyDescent="0.25">
      <c r="B47" s="29" t="s">
        <v>1084</v>
      </c>
      <c r="C47" s="80" t="s">
        <v>1024</v>
      </c>
      <c r="D47" s="81" t="s">
        <v>1025</v>
      </c>
      <c r="E47" s="82" t="s">
        <v>1021</v>
      </c>
      <c r="F47" s="73" t="s">
        <v>1039</v>
      </c>
      <c r="G47" s="84">
        <v>0</v>
      </c>
      <c r="H47" s="86">
        <v>148.18</v>
      </c>
      <c r="I47" s="28">
        <f t="shared" si="11"/>
        <v>0</v>
      </c>
      <c r="J47" s="55">
        <f t="shared" si="9"/>
        <v>184.08</v>
      </c>
      <c r="K47" s="27">
        <f t="shared" si="12"/>
        <v>0</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180.1</v>
      </c>
      <c r="H49" s="115">
        <v>22.44</v>
      </c>
      <c r="I49" s="28">
        <f t="shared" si="11"/>
        <v>4041.44</v>
      </c>
      <c r="J49" s="55">
        <f t="shared" si="9"/>
        <v>27.88</v>
      </c>
      <c r="K49" s="27">
        <f t="shared" si="12"/>
        <v>5021.1899999999996</v>
      </c>
      <c r="L49" s="15"/>
      <c r="M49" s="16"/>
      <c r="N49" s="17"/>
    </row>
    <row r="50" spans="2:14" s="18" customFormat="1" ht="30" x14ac:dyDescent="0.25">
      <c r="B50" s="29" t="s">
        <v>1087</v>
      </c>
      <c r="C50" s="80" t="s">
        <v>1104</v>
      </c>
      <c r="D50" s="81" t="s">
        <v>1105</v>
      </c>
      <c r="E50" s="82" t="s">
        <v>1044</v>
      </c>
      <c r="F50" s="73" t="s">
        <v>1039</v>
      </c>
      <c r="G50" s="84">
        <v>0</v>
      </c>
      <c r="H50" s="86">
        <v>1265.78</v>
      </c>
      <c r="I50" s="28">
        <f t="shared" si="11"/>
        <v>0</v>
      </c>
      <c r="J50" s="55">
        <f t="shared" si="9"/>
        <v>1572.48</v>
      </c>
      <c r="K50" s="27">
        <f t="shared" si="12"/>
        <v>0</v>
      </c>
      <c r="L50" s="15"/>
      <c r="M50" s="16"/>
      <c r="N50" s="17"/>
    </row>
    <row r="51" spans="2:14" s="18" customFormat="1" x14ac:dyDescent="0.25">
      <c r="B51" s="29" t="s">
        <v>1088</v>
      </c>
      <c r="C51" s="80" t="s">
        <v>1028</v>
      </c>
      <c r="D51" s="81" t="s">
        <v>1106</v>
      </c>
      <c r="E51" s="82" t="s">
        <v>1044</v>
      </c>
      <c r="F51" s="73" t="s">
        <v>1039</v>
      </c>
      <c r="G51" s="84">
        <v>0</v>
      </c>
      <c r="H51" s="86">
        <v>398.63</v>
      </c>
      <c r="I51" s="28">
        <f t="shared" si="11"/>
        <v>0</v>
      </c>
      <c r="J51" s="55">
        <f t="shared" si="9"/>
        <v>495.22</v>
      </c>
      <c r="K51" s="27">
        <f t="shared" si="12"/>
        <v>0</v>
      </c>
      <c r="L51" s="15"/>
      <c r="M51" s="16"/>
      <c r="N51" s="17"/>
    </row>
    <row r="52" spans="2:14" s="18" customFormat="1" ht="45" x14ac:dyDescent="0.25">
      <c r="B52" s="29" t="s">
        <v>1089</v>
      </c>
      <c r="C52" s="80" t="s">
        <v>1026</v>
      </c>
      <c r="D52" s="81" t="s">
        <v>1107</v>
      </c>
      <c r="E52" s="82" t="s">
        <v>1044</v>
      </c>
      <c r="F52" s="73" t="s">
        <v>1039</v>
      </c>
      <c r="G52" s="84">
        <v>4</v>
      </c>
      <c r="H52" s="86">
        <v>815.35</v>
      </c>
      <c r="I52" s="28">
        <f t="shared" si="11"/>
        <v>3261.4</v>
      </c>
      <c r="J52" s="55">
        <f t="shared" si="9"/>
        <v>1012.91</v>
      </c>
      <c r="K52" s="27">
        <f t="shared" si="12"/>
        <v>4051.64</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1</v>
      </c>
      <c r="H54" s="86">
        <v>783.41</v>
      </c>
      <c r="I54" s="28">
        <f t="shared" si="11"/>
        <v>783.41</v>
      </c>
      <c r="J54" s="55">
        <f t="shared" si="9"/>
        <v>973.23</v>
      </c>
      <c r="K54" s="27">
        <f t="shared" si="12"/>
        <v>973.23</v>
      </c>
      <c r="L54" s="15"/>
      <c r="M54" s="16"/>
      <c r="N54" s="17"/>
    </row>
    <row r="55" spans="2:14" s="18" customFormat="1" ht="30" x14ac:dyDescent="0.25">
      <c r="B55" s="29" t="s">
        <v>1092</v>
      </c>
      <c r="C55" s="80" t="s">
        <v>1110</v>
      </c>
      <c r="D55" s="81" t="s">
        <v>1111</v>
      </c>
      <c r="E55" s="82" t="s">
        <v>1021</v>
      </c>
      <c r="F55" s="73" t="s">
        <v>1039</v>
      </c>
      <c r="G55" s="117">
        <v>0</v>
      </c>
      <c r="H55" s="86">
        <v>211.16</v>
      </c>
      <c r="I55" s="28">
        <f t="shared" si="11"/>
        <v>0</v>
      </c>
      <c r="J55" s="55">
        <f t="shared" si="9"/>
        <v>262.32</v>
      </c>
      <c r="K55" s="27">
        <f t="shared" si="12"/>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0</v>
      </c>
      <c r="H57" s="125">
        <v>92.44</v>
      </c>
      <c r="I57" s="126">
        <f t="shared" si="11"/>
        <v>0</v>
      </c>
      <c r="J57" s="127">
        <f t="shared" si="9"/>
        <v>114.84</v>
      </c>
      <c r="K57" s="128">
        <f t="shared" si="12"/>
        <v>0</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29.67</v>
      </c>
      <c r="J72" s="55"/>
      <c r="K72" s="27">
        <f>SUBTOTAL(9,K73:K75)</f>
        <v>35.6</v>
      </c>
      <c r="L72" s="15"/>
      <c r="M72" s="16"/>
      <c r="N72" s="17"/>
    </row>
    <row r="73" spans="2:14" s="18" customFormat="1" ht="75" x14ac:dyDescent="0.25">
      <c r="B73" s="29" t="s">
        <v>1139</v>
      </c>
      <c r="C73" s="80" t="s">
        <v>1104</v>
      </c>
      <c r="D73" s="81" t="s">
        <v>1142</v>
      </c>
      <c r="E73" s="82" t="s">
        <v>1009</v>
      </c>
      <c r="F73" s="73" t="s">
        <v>1039</v>
      </c>
      <c r="G73" s="84">
        <v>593.39</v>
      </c>
      <c r="H73" s="86">
        <v>0.05</v>
      </c>
      <c r="I73" s="28">
        <f t="shared" ref="I73:I75" si="16">ROUND(H73*G73,2)</f>
        <v>29.67</v>
      </c>
      <c r="J73" s="55">
        <f t="shared" ref="J73:J75" si="17">ROUND(H73*(1+IF(F73="BDI 1",$C$8,IF(F73="BDI 2",$C$9,0))),2)</f>
        <v>0.06</v>
      </c>
      <c r="K73" s="27">
        <f t="shared" ref="K73:K75" si="18">ROUND(J73*G73,2)</f>
        <v>35.6</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 t="shared" si="17"/>
        <v>133.87</v>
      </c>
      <c r="K74" s="27">
        <f t="shared" si="18"/>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53700.62</v>
      </c>
      <c r="J76" s="57" t="s">
        <v>977</v>
      </c>
      <c r="K76" s="79">
        <f>SUBTOTAL(9,K15:K75)</f>
        <v>66703.070000000007</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455" priority="36">
      <formula>LEN($B15)=1</formula>
    </cfRule>
  </conditionalFormatting>
  <conditionalFormatting sqref="E17:E20 G17:G20">
    <cfRule type="expression" dxfId="454" priority="33">
      <formula>LEN($B17)=1</formula>
    </cfRule>
  </conditionalFormatting>
  <conditionalFormatting sqref="D17:D20">
    <cfRule type="expression" dxfId="453" priority="35">
      <formula>LEN($B17)=1</formula>
    </cfRule>
  </conditionalFormatting>
  <conditionalFormatting sqref="C17:C20">
    <cfRule type="expression" dxfId="452" priority="34">
      <formula>LEN($B17)=1</formula>
    </cfRule>
  </conditionalFormatting>
  <conditionalFormatting sqref="F17:F20">
    <cfRule type="expression" dxfId="451" priority="32">
      <formula>LEN($B17)=1</formula>
    </cfRule>
  </conditionalFormatting>
  <conditionalFormatting sqref="H17:H20">
    <cfRule type="expression" dxfId="450" priority="31">
      <formula>LEN($B17)=1</formula>
    </cfRule>
  </conditionalFormatting>
  <conditionalFormatting sqref="D22:E33">
    <cfRule type="expression" dxfId="449" priority="30">
      <formula>LEN($B22)=1</formula>
    </cfRule>
  </conditionalFormatting>
  <conditionalFormatting sqref="C22:C33">
    <cfRule type="expression" dxfId="448" priority="29">
      <formula>LEN($B22)=1</formula>
    </cfRule>
  </conditionalFormatting>
  <conditionalFormatting sqref="H22:H33">
    <cfRule type="expression" dxfId="447" priority="28">
      <formula>LEN($B22)=1</formula>
    </cfRule>
  </conditionalFormatting>
  <conditionalFormatting sqref="H16">
    <cfRule type="expression" dxfId="446" priority="25">
      <formula>LEN($B16)=1</formula>
    </cfRule>
  </conditionalFormatting>
  <conditionalFormatting sqref="I16:K16">
    <cfRule type="expression" dxfId="445" priority="27">
      <formula>LEN($B16)=1</formula>
    </cfRule>
  </conditionalFormatting>
  <conditionalFormatting sqref="C16:G16">
    <cfRule type="expression" dxfId="444" priority="26">
      <formula>LEN($B16)=1</formula>
    </cfRule>
  </conditionalFormatting>
  <conditionalFormatting sqref="G19">
    <cfRule type="expression" dxfId="443" priority="24">
      <formula>LEN($B19)=1</formula>
    </cfRule>
  </conditionalFormatting>
  <conditionalFormatting sqref="G20">
    <cfRule type="expression" dxfId="442" priority="23">
      <formula>LEN($B20)=1</formula>
    </cfRule>
  </conditionalFormatting>
  <conditionalFormatting sqref="H16">
    <cfRule type="expression" dxfId="441" priority="22">
      <formula>LEN($B16)=1</formula>
    </cfRule>
  </conditionalFormatting>
  <conditionalFormatting sqref="H16">
    <cfRule type="expression" dxfId="440" priority="21">
      <formula>LEN($B16)=1</formula>
    </cfRule>
  </conditionalFormatting>
  <conditionalFormatting sqref="H16">
    <cfRule type="expression" dxfId="439" priority="20">
      <formula>LEN($B16)=1</formula>
    </cfRule>
  </conditionalFormatting>
  <conditionalFormatting sqref="H16">
    <cfRule type="expression" dxfId="438" priority="19">
      <formula>LEN($B16)=1</formula>
    </cfRule>
  </conditionalFormatting>
  <conditionalFormatting sqref="H16">
    <cfRule type="expression" dxfId="437" priority="18">
      <formula>LEN($B16)=1</formula>
    </cfRule>
  </conditionalFormatting>
  <conditionalFormatting sqref="H16">
    <cfRule type="expression" dxfId="436" priority="17">
      <formula>LEN($B16)=1</formula>
    </cfRule>
  </conditionalFormatting>
  <conditionalFormatting sqref="H16">
    <cfRule type="expression" dxfId="435" priority="16">
      <formula>LEN($B16)=1</formula>
    </cfRule>
  </conditionalFormatting>
  <conditionalFormatting sqref="H16">
    <cfRule type="expression" dxfId="434" priority="15">
      <formula>LEN($B16)=1</formula>
    </cfRule>
  </conditionalFormatting>
  <conditionalFormatting sqref="H16">
    <cfRule type="expression" dxfId="433" priority="14">
      <formula>LEN($B16)=1</formula>
    </cfRule>
  </conditionalFormatting>
  <conditionalFormatting sqref="H16">
    <cfRule type="expression" dxfId="432" priority="13">
      <formula>LEN($B16)=1</formula>
    </cfRule>
  </conditionalFormatting>
  <conditionalFormatting sqref="H16">
    <cfRule type="expression" dxfId="431" priority="12">
      <formula>LEN($B16)=1</formula>
    </cfRule>
  </conditionalFormatting>
  <conditionalFormatting sqref="H16">
    <cfRule type="expression" dxfId="430" priority="11">
      <formula>LEN($B16)=1</formula>
    </cfRule>
  </conditionalFormatting>
  <conditionalFormatting sqref="H16">
    <cfRule type="expression" dxfId="429" priority="10">
      <formula>LEN($B16)=1</formula>
    </cfRule>
  </conditionalFormatting>
  <conditionalFormatting sqref="H16">
    <cfRule type="expression" dxfId="428" priority="9">
      <formula>LEN($B16)=1</formula>
    </cfRule>
  </conditionalFormatting>
  <conditionalFormatting sqref="H16">
    <cfRule type="expression" dxfId="427" priority="8">
      <formula>LEN($B16)=1</formula>
    </cfRule>
  </conditionalFormatting>
  <conditionalFormatting sqref="H16">
    <cfRule type="expression" dxfId="426" priority="7">
      <formula>LEN($B16)=1</formula>
    </cfRule>
  </conditionalFormatting>
  <conditionalFormatting sqref="H16">
    <cfRule type="expression" dxfId="425" priority="6">
      <formula>LEN($B16)=1</formula>
    </cfRule>
  </conditionalFormatting>
  <conditionalFormatting sqref="H16">
    <cfRule type="expression" dxfId="424" priority="5">
      <formula>LEN($B16)=1</formula>
    </cfRule>
  </conditionalFormatting>
  <conditionalFormatting sqref="H16">
    <cfRule type="expression" dxfId="423" priority="4">
      <formula>LEN($B16)=1</formula>
    </cfRule>
  </conditionalFormatting>
  <conditionalFormatting sqref="H16">
    <cfRule type="expression" dxfId="422" priority="3">
      <formula>LEN($B16)=1</formula>
    </cfRule>
  </conditionalFormatting>
  <conditionalFormatting sqref="H16">
    <cfRule type="expression" dxfId="421" priority="2">
      <formula>LEN($B16)=1</formula>
    </cfRule>
  </conditionalFormatting>
  <conditionalFormatting sqref="H16">
    <cfRule type="expression" dxfId="420" priority="1">
      <formula>LEN($B16)=1</formula>
    </cfRule>
  </conditionalFormatting>
  <dataValidations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7.8554687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1161</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3414.6400000000003</v>
      </c>
      <c r="J15" s="54"/>
      <c r="K15" s="77">
        <f>SUBTOTAL(9,K16:K20)</f>
        <v>31104.299999999996</v>
      </c>
      <c r="L15" s="15"/>
    </row>
    <row r="16" spans="2:14" s="18" customFormat="1" ht="15" customHeight="1" x14ac:dyDescent="0.25">
      <c r="B16" s="26" t="s">
        <v>955</v>
      </c>
      <c r="C16" s="183" t="s">
        <v>1104</v>
      </c>
      <c r="D16" s="194" t="s">
        <v>1173</v>
      </c>
      <c r="E16" s="82" t="s">
        <v>1044</v>
      </c>
      <c r="F16" s="195" t="s">
        <v>1039</v>
      </c>
      <c r="G16" s="231">
        <f>ROUND(SUM(1.414/18),5)</f>
        <v>7.8560000000000005E-2</v>
      </c>
      <c r="H16" s="193">
        <v>275242.32</v>
      </c>
      <c r="I16" s="133">
        <f>ROUND(H16*G16,2)</f>
        <v>21623.040000000001</v>
      </c>
      <c r="J16" s="134">
        <f>ROUND(H16*(1+IF(F16="BDI 1",$C$8,IF(F16="BDI 2",$C$9,0))),2)</f>
        <v>341933.53</v>
      </c>
      <c r="K16" s="135">
        <f>ROUND(J16*G16,2)</f>
        <v>26862.3</v>
      </c>
      <c r="L16" s="15"/>
    </row>
    <row r="17" spans="2:14" s="18" customFormat="1" ht="71.25" x14ac:dyDescent="0.25">
      <c r="B17" s="26" t="s">
        <v>956</v>
      </c>
      <c r="C17" s="109" t="s">
        <v>1047</v>
      </c>
      <c r="D17" s="108" t="s">
        <v>1043</v>
      </c>
      <c r="E17" s="27" t="s">
        <v>1044</v>
      </c>
      <c r="F17" s="73" t="s">
        <v>1039</v>
      </c>
      <c r="G17" s="110">
        <v>1</v>
      </c>
      <c r="H17" s="110">
        <v>1110.6500000000001</v>
      </c>
      <c r="I17" s="28">
        <f>ROUND(H17*G17,2)</f>
        <v>1110.6500000000001</v>
      </c>
      <c r="J17" s="55">
        <f>ROUND(H17*(1+IF(F17="BDI 1",$C$8,IF(F17="BDI 2",$C$9,0))),2)</f>
        <v>1379.76</v>
      </c>
      <c r="K17" s="27">
        <f>ROUND(J17*G17,2)</f>
        <v>1379.76</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1.4139999999999999</v>
      </c>
      <c r="H19" s="110">
        <v>633.51</v>
      </c>
      <c r="I19" s="28">
        <f t="shared" si="0"/>
        <v>895.78</v>
      </c>
      <c r="J19" s="55">
        <f t="shared" si="1"/>
        <v>787.01</v>
      </c>
      <c r="K19" s="27">
        <f>ROUND(J19*G19,2)</f>
        <v>1112.83</v>
      </c>
      <c r="L19" s="15"/>
    </row>
    <row r="20" spans="2:14" s="18" customFormat="1" x14ac:dyDescent="0.25">
      <c r="B20" s="26" t="s">
        <v>1174</v>
      </c>
      <c r="C20" s="109" t="s">
        <v>1049</v>
      </c>
      <c r="D20" s="108" t="s">
        <v>1046</v>
      </c>
      <c r="E20" s="27" t="s">
        <v>1006</v>
      </c>
      <c r="F20" s="73" t="s">
        <v>1039</v>
      </c>
      <c r="G20" s="197">
        <v>1.4139999999999999</v>
      </c>
      <c r="H20" s="110">
        <v>515</v>
      </c>
      <c r="I20" s="28">
        <f t="shared" si="0"/>
        <v>728.21</v>
      </c>
      <c r="J20" s="55">
        <f t="shared" si="1"/>
        <v>639.78</v>
      </c>
      <c r="K20" s="27">
        <f>ROUND(J20*G20,2)</f>
        <v>904.65</v>
      </c>
      <c r="L20" s="15"/>
    </row>
    <row r="21" spans="2:14" s="18" customFormat="1" ht="15" customHeight="1" x14ac:dyDescent="0.25">
      <c r="B21" s="26">
        <v>2</v>
      </c>
      <c r="C21" s="46"/>
      <c r="D21" s="47" t="s">
        <v>1010</v>
      </c>
      <c r="E21" s="48"/>
      <c r="F21" s="48"/>
      <c r="G21" s="49"/>
      <c r="H21" s="52"/>
      <c r="I21" s="53">
        <f>SUBTOTAL(9,I22:I33)</f>
        <v>42374.65</v>
      </c>
      <c r="J21" s="56"/>
      <c r="K21" s="78">
        <f>SUBTOTAL(9,K22:K33)</f>
        <v>52557.16</v>
      </c>
      <c r="L21" s="15"/>
    </row>
    <row r="22" spans="2:14" s="18" customFormat="1" x14ac:dyDescent="0.25">
      <c r="B22" s="26" t="s">
        <v>959</v>
      </c>
      <c r="C22" s="109" t="s">
        <v>1011</v>
      </c>
      <c r="D22" s="108" t="s">
        <v>1050</v>
      </c>
      <c r="E22" s="27" t="s">
        <v>1009</v>
      </c>
      <c r="F22" s="73" t="s">
        <v>1039</v>
      </c>
      <c r="G22" s="84">
        <v>1547</v>
      </c>
      <c r="H22" s="110">
        <v>0.86</v>
      </c>
      <c r="I22" s="28">
        <f>ROUND(H22*G22,2)</f>
        <v>1330.42</v>
      </c>
      <c r="J22" s="55">
        <f t="shared" ref="J22:J33" si="2">ROUND(H22*(1+IF(F22="BDI 1",$C$8,IF(F22="BDI 2",$C$9,0))),2)</f>
        <v>1.07</v>
      </c>
      <c r="K22" s="27">
        <f>ROUND(J22*G22,2)</f>
        <v>1655.29</v>
      </c>
      <c r="L22" s="15"/>
      <c r="M22" s="16"/>
      <c r="N22" s="17"/>
    </row>
    <row r="23" spans="2:14" s="18" customFormat="1" ht="28.5" x14ac:dyDescent="0.25">
      <c r="B23" s="26" t="s">
        <v>960</v>
      </c>
      <c r="C23" s="109" t="s">
        <v>1060</v>
      </c>
      <c r="D23" s="108" t="s">
        <v>1051</v>
      </c>
      <c r="E23" s="27" t="s">
        <v>1009</v>
      </c>
      <c r="F23" s="73" t="s">
        <v>1039</v>
      </c>
      <c r="G23" s="84">
        <v>148.1</v>
      </c>
      <c r="H23" s="110">
        <v>2.59</v>
      </c>
      <c r="I23" s="28">
        <f t="shared" ref="I23:I27" si="3">ROUND(H23*G23,2)</f>
        <v>383.58</v>
      </c>
      <c r="J23" s="55">
        <f t="shared" si="2"/>
        <v>3.22</v>
      </c>
      <c r="K23" s="27">
        <f>ROUND(J23*G23,2)</f>
        <v>476.88</v>
      </c>
      <c r="L23" s="15"/>
      <c r="M23" s="16"/>
      <c r="N23" s="17"/>
    </row>
    <row r="24" spans="2:14" s="18" customFormat="1" ht="25.5" customHeight="1" x14ac:dyDescent="0.25">
      <c r="B24" s="26" t="s">
        <v>961</v>
      </c>
      <c r="C24" s="109" t="s">
        <v>1012</v>
      </c>
      <c r="D24" s="108" t="s">
        <v>1013</v>
      </c>
      <c r="E24" s="27" t="s">
        <v>1005</v>
      </c>
      <c r="F24" s="73" t="s">
        <v>1039</v>
      </c>
      <c r="G24" s="84">
        <v>109.5</v>
      </c>
      <c r="H24" s="110">
        <v>3.64</v>
      </c>
      <c r="I24" s="28">
        <f t="shared" si="3"/>
        <v>398.58</v>
      </c>
      <c r="J24" s="55">
        <f t="shared" si="2"/>
        <v>4.5199999999999996</v>
      </c>
      <c r="K24" s="27">
        <f>ROUND(J24*G24,2)</f>
        <v>494.94</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399.43</v>
      </c>
      <c r="H26" s="110">
        <v>5.4</v>
      </c>
      <c r="I26" s="28">
        <f t="shared" si="3"/>
        <v>2156.92</v>
      </c>
      <c r="J26" s="55">
        <f t="shared" si="2"/>
        <v>6.71</v>
      </c>
      <c r="K26" s="27">
        <f>ROUND(J26*G26,2)</f>
        <v>2680.18</v>
      </c>
      <c r="L26" s="15"/>
      <c r="M26" s="16"/>
      <c r="N26" s="17"/>
    </row>
    <row r="27" spans="2:14" s="18" customFormat="1" x14ac:dyDescent="0.25">
      <c r="B27" s="26" t="s">
        <v>1018</v>
      </c>
      <c r="C27" s="109" t="s">
        <v>1063</v>
      </c>
      <c r="D27" s="108" t="s">
        <v>1053</v>
      </c>
      <c r="E27" s="27" t="s">
        <v>1005</v>
      </c>
      <c r="F27" s="73" t="s">
        <v>1039</v>
      </c>
      <c r="G27" s="84">
        <v>7.04</v>
      </c>
      <c r="H27" s="110">
        <v>29.76</v>
      </c>
      <c r="I27" s="28">
        <f t="shared" si="3"/>
        <v>209.51</v>
      </c>
      <c r="J27" s="55">
        <f t="shared" si="2"/>
        <v>36.97</v>
      </c>
      <c r="K27" s="27">
        <f t="shared" ref="K27" si="4">ROUND(J27*G27,2)</f>
        <v>260.27</v>
      </c>
      <c r="L27" s="15"/>
      <c r="M27" s="16"/>
      <c r="N27" s="17"/>
    </row>
    <row r="28" spans="2:14" s="18" customFormat="1" ht="28.5" x14ac:dyDescent="0.25">
      <c r="B28" s="26" t="s">
        <v>1019</v>
      </c>
      <c r="C28" s="109" t="s">
        <v>1064</v>
      </c>
      <c r="D28" s="108" t="s">
        <v>1054</v>
      </c>
      <c r="E28" s="27" t="s">
        <v>1005</v>
      </c>
      <c r="F28" s="73" t="s">
        <v>1039</v>
      </c>
      <c r="G28" s="83">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454.21</v>
      </c>
      <c r="H29" s="110">
        <v>3.3</v>
      </c>
      <c r="I29" s="28">
        <f t="shared" ref="I29:I33" si="5">ROUND(H29*G29,2)</f>
        <v>1498.89</v>
      </c>
      <c r="J29" s="55">
        <f t="shared" si="2"/>
        <v>4.0999999999999996</v>
      </c>
      <c r="K29" s="27">
        <f>ROUND(J29*G29,2)</f>
        <v>1862.26</v>
      </c>
      <c r="L29" s="15"/>
      <c r="M29" s="16"/>
      <c r="N29" s="17"/>
    </row>
    <row r="30" spans="2:14" s="18" customFormat="1" ht="71.25" x14ac:dyDescent="0.25">
      <c r="B30" s="26" t="s">
        <v>1070</v>
      </c>
      <c r="C30" s="109" t="s">
        <v>1066</v>
      </c>
      <c r="D30" s="108" t="s">
        <v>1056</v>
      </c>
      <c r="E30" s="27" t="s">
        <v>1005</v>
      </c>
      <c r="F30" s="73" t="s">
        <v>1039</v>
      </c>
      <c r="G30" s="111">
        <v>309.39999999999998</v>
      </c>
      <c r="H30" s="110">
        <v>14.25</v>
      </c>
      <c r="I30" s="28">
        <f t="shared" si="5"/>
        <v>4408.95</v>
      </c>
      <c r="J30" s="55">
        <f t="shared" si="2"/>
        <v>17.7</v>
      </c>
      <c r="K30" s="27">
        <f>ROUND(J30*G30,2)</f>
        <v>5476.38</v>
      </c>
      <c r="L30" s="15"/>
      <c r="M30" s="16"/>
      <c r="N30" s="17"/>
    </row>
    <row r="31" spans="2:14" s="18" customFormat="1" x14ac:dyDescent="0.25">
      <c r="B31" s="26" t="s">
        <v>1071</v>
      </c>
      <c r="C31" s="109" t="s">
        <v>1014</v>
      </c>
      <c r="D31" s="108" t="s">
        <v>1057</v>
      </c>
      <c r="E31" s="27" t="s">
        <v>1005</v>
      </c>
      <c r="F31" s="73" t="s">
        <v>1039</v>
      </c>
      <c r="G31" s="84">
        <v>454.21</v>
      </c>
      <c r="H31" s="110">
        <v>31.69</v>
      </c>
      <c r="I31" s="28">
        <f t="shared" si="5"/>
        <v>14393.91</v>
      </c>
      <c r="J31" s="55">
        <f t="shared" si="2"/>
        <v>39.369999999999997</v>
      </c>
      <c r="K31" s="27">
        <f>ROUND(J31*G31,2)</f>
        <v>17882.25</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29820.15</v>
      </c>
      <c r="H33" s="146">
        <v>0.59</v>
      </c>
      <c r="I33" s="126">
        <f t="shared" si="5"/>
        <v>17593.89</v>
      </c>
      <c r="J33" s="127">
        <f t="shared" si="2"/>
        <v>0.73</v>
      </c>
      <c r="K33" s="128">
        <f t="shared" ref="K33" si="6">ROUND(J33*G33,2)</f>
        <v>21768.71</v>
      </c>
      <c r="L33" s="15"/>
      <c r="M33" s="16"/>
      <c r="N33" s="17"/>
    </row>
    <row r="34" spans="1:14" s="18" customFormat="1" x14ac:dyDescent="0.25">
      <c r="B34" s="151">
        <v>3</v>
      </c>
      <c r="C34" s="152"/>
      <c r="D34" s="153" t="s">
        <v>1076</v>
      </c>
      <c r="E34" s="138"/>
      <c r="F34" s="138"/>
      <c r="G34" s="154"/>
      <c r="H34" s="155"/>
      <c r="I34" s="156">
        <f>SUBTOTAL(9,I35:I36)</f>
        <v>80590.83</v>
      </c>
      <c r="J34" s="157"/>
      <c r="K34" s="141">
        <f>SUBTOTAL(9,K35:K36)</f>
        <v>100118.17000000001</v>
      </c>
      <c r="L34" s="15"/>
      <c r="M34" s="16"/>
      <c r="N34" s="17"/>
    </row>
    <row r="35" spans="1:14" s="18" customFormat="1" ht="30" x14ac:dyDescent="0.25">
      <c r="B35" s="25" t="s">
        <v>964</v>
      </c>
      <c r="C35" s="147" t="s">
        <v>1033</v>
      </c>
      <c r="D35" s="148" t="s">
        <v>1074</v>
      </c>
      <c r="E35" s="112" t="s">
        <v>1021</v>
      </c>
      <c r="F35" s="130" t="s">
        <v>1039</v>
      </c>
      <c r="G35" s="149">
        <v>444.7</v>
      </c>
      <c r="H35" s="150">
        <v>43.43</v>
      </c>
      <c r="I35" s="133">
        <f>ROUND(H35*G35,2)</f>
        <v>19313.32</v>
      </c>
      <c r="J35" s="134">
        <f t="shared" ref="J35:J36" si="7">ROUND(H35*(1+IF(F35="BDI 1",$C$8,IF(F35="BDI 2",$C$9,0))),2)</f>
        <v>53.95</v>
      </c>
      <c r="K35" s="135">
        <f>ROUND(J35*G35,2)</f>
        <v>23991.57</v>
      </c>
      <c r="L35" s="15"/>
      <c r="M35" s="16"/>
      <c r="N35" s="17"/>
    </row>
    <row r="36" spans="1:14" s="18" customFormat="1" ht="60" x14ac:dyDescent="0.25">
      <c r="B36" s="142" t="s">
        <v>965</v>
      </c>
      <c r="C36" s="158" t="s">
        <v>1034</v>
      </c>
      <c r="D36" s="119" t="s">
        <v>1075</v>
      </c>
      <c r="E36" s="82" t="s">
        <v>1009</v>
      </c>
      <c r="F36" s="123" t="s">
        <v>1039</v>
      </c>
      <c r="G36" s="159">
        <v>1334.15</v>
      </c>
      <c r="H36" s="160">
        <v>45.93</v>
      </c>
      <c r="I36" s="126">
        <f t="shared" ref="I36" si="8">ROUND(H36*G36,2)</f>
        <v>61277.51</v>
      </c>
      <c r="J36" s="127">
        <f t="shared" si="7"/>
        <v>57.06</v>
      </c>
      <c r="K36" s="128">
        <f>ROUND(J36*G36,2)</f>
        <v>76126.600000000006</v>
      </c>
      <c r="L36" s="15"/>
      <c r="M36" s="16"/>
      <c r="N36" s="17"/>
    </row>
    <row r="37" spans="1:14" s="18" customFormat="1" x14ac:dyDescent="0.25">
      <c r="B37" s="151">
        <v>4</v>
      </c>
      <c r="C37" s="152"/>
      <c r="D37" s="153" t="s">
        <v>1077</v>
      </c>
      <c r="E37" s="138"/>
      <c r="F37" s="138"/>
      <c r="G37" s="154"/>
      <c r="H37" s="155"/>
      <c r="I37" s="156">
        <f>SUBTOTAL(9,I38:I42)</f>
        <v>389.59</v>
      </c>
      <c r="J37" s="157"/>
      <c r="K37" s="141">
        <f>SUBTOTAL(9,K38:K42)</f>
        <v>484</v>
      </c>
      <c r="L37" s="15"/>
      <c r="M37" s="16"/>
      <c r="N37" s="17"/>
    </row>
    <row r="38" spans="1:14" s="18" customFormat="1" x14ac:dyDescent="0.25">
      <c r="B38" s="25" t="s">
        <v>966</v>
      </c>
      <c r="C38" s="120" t="s">
        <v>1078</v>
      </c>
      <c r="D38" s="121" t="s">
        <v>1079</v>
      </c>
      <c r="E38" s="82" t="s">
        <v>1005</v>
      </c>
      <c r="F38" s="130" t="s">
        <v>1039</v>
      </c>
      <c r="G38" s="161">
        <v>2.4</v>
      </c>
      <c r="H38" s="132">
        <v>122.4</v>
      </c>
      <c r="I38" s="133">
        <f>ROUND(H38*G38,2)</f>
        <v>293.76</v>
      </c>
      <c r="J38" s="134">
        <f t="shared" ref="J38:J57" si="9">ROUND(H38*(1+IF(F38="BDI 1",$C$8,IF(F38="BDI 2",$C$9,0))),2)</f>
        <v>152.06</v>
      </c>
      <c r="K38" s="135">
        <f t="shared" ref="K38:K42" si="10">ROUND(J38*G38,2)</f>
        <v>364.94</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12.1</v>
      </c>
      <c r="H40" s="86">
        <v>7.92</v>
      </c>
      <c r="I40" s="28">
        <f t="shared" si="11"/>
        <v>95.83</v>
      </c>
      <c r="J40" s="55">
        <f t="shared" si="9"/>
        <v>9.84</v>
      </c>
      <c r="K40" s="27">
        <f t="shared" si="10"/>
        <v>119.06</v>
      </c>
      <c r="L40" s="15"/>
      <c r="M40" s="16"/>
      <c r="N40" s="17"/>
    </row>
    <row r="41" spans="1:14" s="18" customFormat="1" ht="32.25" customHeight="1" x14ac:dyDescent="0.25">
      <c r="B41" s="26" t="s">
        <v>969</v>
      </c>
      <c r="C41" s="80" t="s">
        <v>1082</v>
      </c>
      <c r="D41" s="81" t="s">
        <v>1083</v>
      </c>
      <c r="E41" s="116" t="s">
        <v>1009</v>
      </c>
      <c r="F41" s="73" t="s">
        <v>1039</v>
      </c>
      <c r="G41" s="84">
        <v>0</v>
      </c>
      <c r="H41" s="86">
        <v>20.66</v>
      </c>
      <c r="I41" s="28">
        <f t="shared" si="11"/>
        <v>0</v>
      </c>
      <c r="J41" s="55">
        <f t="shared" si="9"/>
        <v>25.67</v>
      </c>
      <c r="K41" s="27">
        <f t="shared" si="10"/>
        <v>0</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94934.99</v>
      </c>
      <c r="J43" s="164"/>
      <c r="K43" s="165">
        <f>SUBTOTAL(9, K44:K57)</f>
        <v>117938.3</v>
      </c>
      <c r="L43" s="170"/>
      <c r="M43" s="171"/>
      <c r="N43" s="172"/>
    </row>
    <row r="44" spans="1:14" s="18" customFormat="1" ht="30" x14ac:dyDescent="0.25">
      <c r="B44" s="129" t="s">
        <v>971</v>
      </c>
      <c r="C44" s="120" t="s">
        <v>1097</v>
      </c>
      <c r="D44" s="121" t="s">
        <v>1098</v>
      </c>
      <c r="E44" s="82" t="s">
        <v>1009</v>
      </c>
      <c r="F44" s="130" t="s">
        <v>1039</v>
      </c>
      <c r="G44" s="161">
        <v>864.86</v>
      </c>
      <c r="H44" s="132">
        <v>39.619999999999997</v>
      </c>
      <c r="I44" s="133">
        <f t="shared" si="11"/>
        <v>34265.75</v>
      </c>
      <c r="J44" s="134">
        <f t="shared" si="9"/>
        <v>49.22</v>
      </c>
      <c r="K44" s="135">
        <f t="shared" ref="K44:K57" si="12">ROUND(J44*G44,2)</f>
        <v>42568.41</v>
      </c>
      <c r="L44" s="15"/>
      <c r="M44" s="16"/>
      <c r="N44" s="17"/>
    </row>
    <row r="45" spans="1:14" s="18" customFormat="1" ht="30" x14ac:dyDescent="0.25">
      <c r="B45" s="29" t="s">
        <v>972</v>
      </c>
      <c r="C45" s="80" t="s">
        <v>1027</v>
      </c>
      <c r="D45" s="81" t="s">
        <v>1099</v>
      </c>
      <c r="E45" s="82" t="s">
        <v>1005</v>
      </c>
      <c r="F45" s="73" t="s">
        <v>1039</v>
      </c>
      <c r="G45" s="84">
        <v>16.59</v>
      </c>
      <c r="H45" s="86">
        <v>322.69</v>
      </c>
      <c r="I45" s="28">
        <f t="shared" si="11"/>
        <v>5353.43</v>
      </c>
      <c r="J45" s="55">
        <f t="shared" si="9"/>
        <v>400.88</v>
      </c>
      <c r="K45" s="27">
        <f t="shared" si="12"/>
        <v>6650.6</v>
      </c>
      <c r="L45" s="15"/>
      <c r="M45" s="16"/>
      <c r="N45" s="17"/>
    </row>
    <row r="46" spans="1:14" s="18" customFormat="1" ht="30" x14ac:dyDescent="0.25">
      <c r="B46" s="29" t="s">
        <v>973</v>
      </c>
      <c r="C46" s="80" t="s">
        <v>1022</v>
      </c>
      <c r="D46" s="81" t="s">
        <v>1023</v>
      </c>
      <c r="E46" s="82" t="s">
        <v>1021</v>
      </c>
      <c r="F46" s="73" t="s">
        <v>1039</v>
      </c>
      <c r="G46" s="84">
        <v>23.8</v>
      </c>
      <c r="H46" s="86">
        <v>77.81</v>
      </c>
      <c r="I46" s="28">
        <f t="shared" si="11"/>
        <v>1851.88</v>
      </c>
      <c r="J46" s="55">
        <f t="shared" si="9"/>
        <v>96.66</v>
      </c>
      <c r="K46" s="27">
        <f t="shared" si="12"/>
        <v>2300.5100000000002</v>
      </c>
      <c r="L46" s="15"/>
      <c r="M46" s="16"/>
      <c r="N46" s="17"/>
    </row>
    <row r="47" spans="1:14" s="18" customFormat="1" ht="30" x14ac:dyDescent="0.25">
      <c r="B47" s="29" t="s">
        <v>1084</v>
      </c>
      <c r="C47" s="80" t="s">
        <v>1024</v>
      </c>
      <c r="D47" s="81" t="s">
        <v>1025</v>
      </c>
      <c r="E47" s="82" t="s">
        <v>1021</v>
      </c>
      <c r="F47" s="73" t="s">
        <v>1039</v>
      </c>
      <c r="G47" s="84">
        <v>124.3</v>
      </c>
      <c r="H47" s="86">
        <v>148.18</v>
      </c>
      <c r="I47" s="28">
        <f t="shared" si="11"/>
        <v>18418.77</v>
      </c>
      <c r="J47" s="55">
        <f t="shared" si="9"/>
        <v>184.08</v>
      </c>
      <c r="K47" s="27">
        <f t="shared" si="12"/>
        <v>22881.14</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425.7</v>
      </c>
      <c r="H49" s="115">
        <v>22.44</v>
      </c>
      <c r="I49" s="28">
        <f t="shared" si="11"/>
        <v>9552.7099999999991</v>
      </c>
      <c r="J49" s="55">
        <f t="shared" si="9"/>
        <v>27.88</v>
      </c>
      <c r="K49" s="27">
        <f t="shared" si="12"/>
        <v>11868.52</v>
      </c>
      <c r="L49" s="15"/>
      <c r="M49" s="16"/>
      <c r="N49" s="17"/>
    </row>
    <row r="50" spans="2:14" s="18" customFormat="1" ht="30" x14ac:dyDescent="0.25">
      <c r="B50" s="29" t="s">
        <v>1087</v>
      </c>
      <c r="C50" s="80" t="s">
        <v>1104</v>
      </c>
      <c r="D50" s="81" t="s">
        <v>1105</v>
      </c>
      <c r="E50" s="82" t="s">
        <v>1044</v>
      </c>
      <c r="F50" s="73" t="s">
        <v>1039</v>
      </c>
      <c r="G50" s="84">
        <v>3</v>
      </c>
      <c r="H50" s="86">
        <v>1265.78</v>
      </c>
      <c r="I50" s="28">
        <f t="shared" si="11"/>
        <v>3797.34</v>
      </c>
      <c r="J50" s="55">
        <f t="shared" si="9"/>
        <v>1572.48</v>
      </c>
      <c r="K50" s="27">
        <f t="shared" si="12"/>
        <v>4717.4399999999996</v>
      </c>
      <c r="L50" s="15"/>
      <c r="M50" s="16"/>
      <c r="N50" s="17"/>
    </row>
    <row r="51" spans="2:14" s="18" customFormat="1" x14ac:dyDescent="0.25">
      <c r="B51" s="29" t="s">
        <v>1088</v>
      </c>
      <c r="C51" s="80" t="s">
        <v>1028</v>
      </c>
      <c r="D51" s="81" t="s">
        <v>1106</v>
      </c>
      <c r="E51" s="82" t="s">
        <v>1044</v>
      </c>
      <c r="F51" s="73" t="s">
        <v>1039</v>
      </c>
      <c r="G51" s="84">
        <v>5</v>
      </c>
      <c r="H51" s="86">
        <v>398.63</v>
      </c>
      <c r="I51" s="28">
        <f t="shared" si="11"/>
        <v>1993.15</v>
      </c>
      <c r="J51" s="55">
        <f t="shared" si="9"/>
        <v>495.22</v>
      </c>
      <c r="K51" s="27">
        <f t="shared" si="12"/>
        <v>2476.1</v>
      </c>
      <c r="L51" s="15"/>
      <c r="M51" s="16"/>
      <c r="N51" s="17"/>
    </row>
    <row r="52" spans="2:14" s="18" customFormat="1" ht="45" x14ac:dyDescent="0.25">
      <c r="B52" s="29" t="s">
        <v>1089</v>
      </c>
      <c r="C52" s="80" t="s">
        <v>1026</v>
      </c>
      <c r="D52" s="81" t="s">
        <v>1107</v>
      </c>
      <c r="E52" s="82" t="s">
        <v>1044</v>
      </c>
      <c r="F52" s="73" t="s">
        <v>1039</v>
      </c>
      <c r="G52" s="84">
        <v>4</v>
      </c>
      <c r="H52" s="86">
        <v>815.35</v>
      </c>
      <c r="I52" s="28">
        <f t="shared" si="11"/>
        <v>3261.4</v>
      </c>
      <c r="J52" s="55">
        <f t="shared" si="9"/>
        <v>1012.91</v>
      </c>
      <c r="K52" s="27">
        <f t="shared" si="12"/>
        <v>4051.64</v>
      </c>
      <c r="L52" s="15"/>
      <c r="M52" s="16"/>
      <c r="N52" s="17"/>
    </row>
    <row r="53" spans="2:14" s="18" customFormat="1" ht="30" x14ac:dyDescent="0.25">
      <c r="B53" s="29" t="s">
        <v>1090</v>
      </c>
      <c r="C53" s="80" t="s">
        <v>1108</v>
      </c>
      <c r="D53" s="81" t="s">
        <v>1109</v>
      </c>
      <c r="E53" s="82" t="s">
        <v>1021</v>
      </c>
      <c r="F53" s="73" t="s">
        <v>1039</v>
      </c>
      <c r="G53" s="84">
        <v>35.200000000000003</v>
      </c>
      <c r="H53" s="86">
        <v>348.51</v>
      </c>
      <c r="I53" s="28">
        <f t="shared" si="11"/>
        <v>12267.55</v>
      </c>
      <c r="J53" s="55">
        <f t="shared" si="9"/>
        <v>432.95</v>
      </c>
      <c r="K53" s="27">
        <f t="shared" si="12"/>
        <v>15239.84</v>
      </c>
      <c r="L53" s="15"/>
      <c r="M53" s="16"/>
      <c r="N53" s="17"/>
    </row>
    <row r="54" spans="2:14" s="18" customFormat="1" x14ac:dyDescent="0.25">
      <c r="B54" s="29" t="s">
        <v>1091</v>
      </c>
      <c r="C54" s="80" t="s">
        <v>1029</v>
      </c>
      <c r="D54" s="81" t="s">
        <v>1030</v>
      </c>
      <c r="E54" s="82" t="s">
        <v>1044</v>
      </c>
      <c r="F54" s="73" t="s">
        <v>1039</v>
      </c>
      <c r="G54" s="83">
        <v>0</v>
      </c>
      <c r="H54" s="86">
        <v>783.41</v>
      </c>
      <c r="I54" s="28">
        <f t="shared" si="11"/>
        <v>0</v>
      </c>
      <c r="J54" s="55">
        <f t="shared" si="9"/>
        <v>973.23</v>
      </c>
      <c r="K54" s="27">
        <f t="shared" si="12"/>
        <v>0</v>
      </c>
      <c r="L54" s="15"/>
      <c r="M54" s="16"/>
      <c r="N54" s="17"/>
    </row>
    <row r="55" spans="2:14" s="18" customFormat="1" ht="30" x14ac:dyDescent="0.25">
      <c r="B55" s="29" t="s">
        <v>1092</v>
      </c>
      <c r="C55" s="80" t="s">
        <v>1110</v>
      </c>
      <c r="D55" s="81" t="s">
        <v>1111</v>
      </c>
      <c r="E55" s="82" t="s">
        <v>1021</v>
      </c>
      <c r="F55" s="73" t="s">
        <v>1039</v>
      </c>
      <c r="G55" s="117">
        <v>6.7</v>
      </c>
      <c r="H55" s="86">
        <v>211.16</v>
      </c>
      <c r="I55" s="28">
        <f t="shared" si="11"/>
        <v>1414.77</v>
      </c>
      <c r="J55" s="55">
        <f t="shared" si="9"/>
        <v>262.32</v>
      </c>
      <c r="K55" s="27">
        <f t="shared" si="12"/>
        <v>1757.54</v>
      </c>
      <c r="L55" s="15"/>
      <c r="M55" s="16"/>
      <c r="N55" s="17"/>
    </row>
    <row r="56" spans="2:14" s="18" customFormat="1" ht="45" x14ac:dyDescent="0.25">
      <c r="B56" s="29" t="s">
        <v>1093</v>
      </c>
      <c r="C56" s="80" t="s">
        <v>1112</v>
      </c>
      <c r="D56" s="81" t="s">
        <v>1113</v>
      </c>
      <c r="E56" s="82" t="s">
        <v>1044</v>
      </c>
      <c r="F56" s="73" t="s">
        <v>1039</v>
      </c>
      <c r="G56" s="117">
        <v>2</v>
      </c>
      <c r="H56" s="86">
        <v>1379.12</v>
      </c>
      <c r="I56" s="28">
        <f t="shared" si="11"/>
        <v>2758.24</v>
      </c>
      <c r="J56" s="55">
        <f t="shared" si="9"/>
        <v>1713.28</v>
      </c>
      <c r="K56" s="27">
        <f t="shared" si="12"/>
        <v>3426.56</v>
      </c>
      <c r="L56" s="15"/>
      <c r="M56" s="16"/>
      <c r="N56" s="17"/>
    </row>
    <row r="57" spans="2:14" s="18" customFormat="1" ht="30" x14ac:dyDescent="0.25">
      <c r="B57" s="122" t="s">
        <v>1094</v>
      </c>
      <c r="C57" s="118" t="s">
        <v>1031</v>
      </c>
      <c r="D57" s="119" t="s">
        <v>1032</v>
      </c>
      <c r="E57" s="82" t="s">
        <v>1005</v>
      </c>
      <c r="F57" s="123" t="s">
        <v>1039</v>
      </c>
      <c r="G57" s="124">
        <v>0</v>
      </c>
      <c r="H57" s="125">
        <v>92.44</v>
      </c>
      <c r="I57" s="126">
        <f t="shared" si="11"/>
        <v>0</v>
      </c>
      <c r="J57" s="127">
        <f t="shared" si="9"/>
        <v>114.84</v>
      </c>
      <c r="K57" s="128">
        <f t="shared" si="12"/>
        <v>0</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1887.7199999999998</v>
      </c>
      <c r="J72" s="55"/>
      <c r="K72" s="27">
        <f>SUBTOTAL(9,K73:K75)</f>
        <v>2341.84</v>
      </c>
      <c r="L72" s="15"/>
      <c r="M72" s="16"/>
      <c r="N72" s="17"/>
    </row>
    <row r="73" spans="2:14" s="18" customFormat="1" ht="75" x14ac:dyDescent="0.25">
      <c r="B73" s="29" t="s">
        <v>1139</v>
      </c>
      <c r="C73" s="80" t="s">
        <v>1104</v>
      </c>
      <c r="D73" s="81" t="s">
        <v>1142</v>
      </c>
      <c r="E73" s="82" t="s">
        <v>1009</v>
      </c>
      <c r="F73" s="73" t="s">
        <v>1039</v>
      </c>
      <c r="G73" s="84">
        <v>1547</v>
      </c>
      <c r="H73" s="86">
        <v>0.05</v>
      </c>
      <c r="I73" s="28">
        <f t="shared" ref="I73:I75" si="16">ROUND(H73*G73,2)</f>
        <v>77.349999999999994</v>
      </c>
      <c r="J73" s="55">
        <f t="shared" ref="J73:J75" si="17">ROUND(H73*(1+IF(F73="BDI 1",$C$8,IF(F73="BDI 2",$C$9,0))),2)</f>
        <v>0.06</v>
      </c>
      <c r="K73" s="27">
        <f t="shared" ref="K73:K75" si="18">ROUND(J73*G73,2)</f>
        <v>92.82</v>
      </c>
      <c r="L73" s="15"/>
      <c r="M73" s="16"/>
      <c r="N73" s="17"/>
    </row>
    <row r="74" spans="2:14" s="18" customFormat="1" x14ac:dyDescent="0.25">
      <c r="B74" s="29" t="s">
        <v>1140</v>
      </c>
      <c r="C74" s="80" t="s">
        <v>1143</v>
      </c>
      <c r="D74" s="81" t="s">
        <v>1144</v>
      </c>
      <c r="E74" s="82" t="s">
        <v>1021</v>
      </c>
      <c r="F74" s="73" t="s">
        <v>1039</v>
      </c>
      <c r="G74" s="83">
        <v>16.8</v>
      </c>
      <c r="H74" s="86">
        <v>107.76</v>
      </c>
      <c r="I74" s="28">
        <f t="shared" si="16"/>
        <v>1810.37</v>
      </c>
      <c r="J74" s="55">
        <f t="shared" si="17"/>
        <v>133.87</v>
      </c>
      <c r="K74" s="27">
        <f t="shared" si="18"/>
        <v>2249.02</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245215.45999999993</v>
      </c>
      <c r="J76" s="57" t="s">
        <v>977</v>
      </c>
      <c r="K76" s="79">
        <f>SUBTOTAL(9,K15:K75)</f>
        <v>304543.77000000008</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419" priority="37">
      <formula>LEN($B15)=1</formula>
    </cfRule>
  </conditionalFormatting>
  <conditionalFormatting sqref="E17:E20 G17:G20">
    <cfRule type="expression" dxfId="418" priority="34">
      <formula>LEN($B17)=1</formula>
    </cfRule>
  </conditionalFormatting>
  <conditionalFormatting sqref="D17:D20">
    <cfRule type="expression" dxfId="417" priority="36">
      <formula>LEN($B17)=1</formula>
    </cfRule>
  </conditionalFormatting>
  <conditionalFormatting sqref="C17:C20">
    <cfRule type="expression" dxfId="416" priority="35">
      <formula>LEN($B17)=1</formula>
    </cfRule>
  </conditionalFormatting>
  <conditionalFormatting sqref="F17:F20">
    <cfRule type="expression" dxfId="415" priority="33">
      <formula>LEN($B17)=1</formula>
    </cfRule>
  </conditionalFormatting>
  <conditionalFormatting sqref="H17:H20">
    <cfRule type="expression" dxfId="414" priority="32">
      <formula>LEN($B17)=1</formula>
    </cfRule>
  </conditionalFormatting>
  <conditionalFormatting sqref="D22:E33">
    <cfRule type="expression" dxfId="413" priority="31">
      <formula>LEN($B22)=1</formula>
    </cfRule>
  </conditionalFormatting>
  <conditionalFormatting sqref="C22:C33">
    <cfRule type="expression" dxfId="412" priority="30">
      <formula>LEN($B22)=1</formula>
    </cfRule>
  </conditionalFormatting>
  <conditionalFormatting sqref="H22:H33">
    <cfRule type="expression" dxfId="411" priority="29">
      <formula>LEN($B22)=1</formula>
    </cfRule>
  </conditionalFormatting>
  <conditionalFormatting sqref="H16">
    <cfRule type="expression" dxfId="410" priority="26">
      <formula>LEN($B16)=1</formula>
    </cfRule>
  </conditionalFormatting>
  <conditionalFormatting sqref="I16:K16">
    <cfRule type="expression" dxfId="409" priority="28">
      <formula>LEN($B16)=1</formula>
    </cfRule>
  </conditionalFormatting>
  <conditionalFormatting sqref="C16:G16">
    <cfRule type="expression" dxfId="408" priority="27">
      <formula>LEN($B16)=1</formula>
    </cfRule>
  </conditionalFormatting>
  <conditionalFormatting sqref="G19">
    <cfRule type="expression" dxfId="407" priority="25">
      <formula>LEN($B19)=1</formula>
    </cfRule>
  </conditionalFormatting>
  <conditionalFormatting sqref="G20">
    <cfRule type="expression" dxfId="406" priority="24">
      <formula>LEN($B20)=1</formula>
    </cfRule>
  </conditionalFormatting>
  <conditionalFormatting sqref="H16">
    <cfRule type="expression" dxfId="405" priority="23">
      <formula>LEN($B16)=1</formula>
    </cfRule>
  </conditionalFormatting>
  <conditionalFormatting sqref="H16">
    <cfRule type="expression" dxfId="404" priority="22">
      <formula>LEN($B16)=1</formula>
    </cfRule>
  </conditionalFormatting>
  <conditionalFormatting sqref="H16">
    <cfRule type="expression" dxfId="403" priority="21">
      <formula>LEN($B16)=1</formula>
    </cfRule>
  </conditionalFormatting>
  <conditionalFormatting sqref="H16">
    <cfRule type="expression" dxfId="402" priority="20">
      <formula>LEN($B16)=1</formula>
    </cfRule>
  </conditionalFormatting>
  <conditionalFormatting sqref="H16">
    <cfRule type="expression" dxfId="401" priority="19">
      <formula>LEN($B16)=1</formula>
    </cfRule>
  </conditionalFormatting>
  <conditionalFormatting sqref="H16">
    <cfRule type="expression" dxfId="400" priority="18">
      <formula>LEN($B16)=1</formula>
    </cfRule>
  </conditionalFormatting>
  <conditionalFormatting sqref="H16">
    <cfRule type="expression" dxfId="399" priority="17">
      <formula>LEN($B16)=1</formula>
    </cfRule>
  </conditionalFormatting>
  <conditionalFormatting sqref="H16">
    <cfRule type="expression" dxfId="398" priority="16">
      <formula>LEN($B16)=1</formula>
    </cfRule>
  </conditionalFormatting>
  <conditionalFormatting sqref="H16">
    <cfRule type="expression" dxfId="397" priority="15">
      <formula>LEN($B16)=1</formula>
    </cfRule>
  </conditionalFormatting>
  <conditionalFormatting sqref="H16">
    <cfRule type="expression" dxfId="396" priority="14">
      <formula>LEN($B16)=1</formula>
    </cfRule>
  </conditionalFormatting>
  <conditionalFormatting sqref="H16">
    <cfRule type="expression" dxfId="395" priority="13">
      <formula>LEN($B16)=1</formula>
    </cfRule>
  </conditionalFormatting>
  <conditionalFormatting sqref="H16">
    <cfRule type="expression" dxfId="394" priority="12">
      <formula>LEN($B16)=1</formula>
    </cfRule>
  </conditionalFormatting>
  <conditionalFormatting sqref="H16">
    <cfRule type="expression" dxfId="393" priority="11">
      <formula>LEN($B16)=1</formula>
    </cfRule>
  </conditionalFormatting>
  <conditionalFormatting sqref="H16">
    <cfRule type="expression" dxfId="392" priority="10">
      <formula>LEN($B16)=1</formula>
    </cfRule>
  </conditionalFormatting>
  <conditionalFormatting sqref="H16">
    <cfRule type="expression" dxfId="391" priority="9">
      <formula>LEN($B16)=1</formula>
    </cfRule>
  </conditionalFormatting>
  <conditionalFormatting sqref="H16">
    <cfRule type="expression" dxfId="390" priority="8">
      <formula>LEN($B16)=1</formula>
    </cfRule>
  </conditionalFormatting>
  <conditionalFormatting sqref="H16">
    <cfRule type="expression" dxfId="389" priority="7">
      <formula>LEN($B16)=1</formula>
    </cfRule>
  </conditionalFormatting>
  <conditionalFormatting sqref="H16">
    <cfRule type="expression" dxfId="388" priority="6">
      <formula>LEN($B16)=1</formula>
    </cfRule>
  </conditionalFormatting>
  <conditionalFormatting sqref="H16">
    <cfRule type="expression" dxfId="387" priority="5">
      <formula>LEN($B16)=1</formula>
    </cfRule>
  </conditionalFormatting>
  <conditionalFormatting sqref="H16">
    <cfRule type="expression" dxfId="386" priority="4">
      <formula>LEN($B16)=1</formula>
    </cfRule>
  </conditionalFormatting>
  <conditionalFormatting sqref="H16">
    <cfRule type="expression" dxfId="385" priority="3">
      <formula>LEN($B16)=1</formula>
    </cfRule>
  </conditionalFormatting>
  <conditionalFormatting sqref="H16">
    <cfRule type="expression" dxfId="384" priority="2">
      <formula>LEN($B16)=1</formula>
    </cfRule>
  </conditionalFormatting>
  <conditionalFormatting sqref="H16">
    <cfRule type="expression" dxfId="383" priority="1">
      <formula>LEN($B16)=1</formula>
    </cfRule>
  </conditionalFormatting>
  <dataValidations count="2">
    <dataValidation type="list" allowBlank="1" showInputMessage="1" showErrorMessage="1" sqref="F15:F75">
      <formula1>"BDI 1,BDI 2"</formula1>
    </dataValidation>
    <dataValidation type="list" allowBlank="1" showInputMessage="1" showErrorMessage="1" sqref="I5:I10">
      <formula1>"COPASA,CEMIG,DEER-MG,DNIT,SETOP_Central,SETOP_Jequitinhonha,SETOP_Leste,SETOP_Norte,SETOP_Sul,SETOP_Triângulo,SINAPI,SUDECAP"</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20.14062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1169</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2470.91</v>
      </c>
      <c r="J15" s="54"/>
      <c r="K15" s="77">
        <f>SUBTOTAL(9,K16:K20)</f>
        <v>14322.640000000001</v>
      </c>
      <c r="L15" s="15"/>
    </row>
    <row r="16" spans="2:14" s="18" customFormat="1" ht="15" customHeight="1" x14ac:dyDescent="0.25">
      <c r="B16" s="26" t="s">
        <v>955</v>
      </c>
      <c r="C16" s="183" t="s">
        <v>1104</v>
      </c>
      <c r="D16" s="194" t="s">
        <v>1173</v>
      </c>
      <c r="E16" s="82" t="s">
        <v>1044</v>
      </c>
      <c r="F16" s="195" t="s">
        <v>1039</v>
      </c>
      <c r="G16" s="231">
        <f>ROUND(SUM(0.5923/18),5)</f>
        <v>3.2910000000000002E-2</v>
      </c>
      <c r="H16" s="193">
        <v>275242.32</v>
      </c>
      <c r="I16" s="133">
        <f>ROUND(H16*G16,2)</f>
        <v>9058.2199999999993</v>
      </c>
      <c r="J16" s="134">
        <f>ROUND(H16*(1+IF(F16="BDI 1",$C$8,IF(F16="BDI 2",$C$9,0))),2)</f>
        <v>341933.53</v>
      </c>
      <c r="K16" s="135">
        <f>ROUND(J16*G16,2)</f>
        <v>11253.03</v>
      </c>
      <c r="L16" s="15"/>
    </row>
    <row r="17" spans="2:14" s="18" customFormat="1" ht="71.25" x14ac:dyDescent="0.25">
      <c r="B17" s="26" t="s">
        <v>956</v>
      </c>
      <c r="C17" s="109" t="s">
        <v>1047</v>
      </c>
      <c r="D17" s="108" t="s">
        <v>1043</v>
      </c>
      <c r="E17" s="27" t="s">
        <v>1044</v>
      </c>
      <c r="F17" s="73" t="s">
        <v>1039</v>
      </c>
      <c r="G17" s="110">
        <v>1</v>
      </c>
      <c r="H17" s="110">
        <v>1110.6500000000001</v>
      </c>
      <c r="I17" s="28">
        <f>ROUND(H17*G17,2)</f>
        <v>1110.6500000000001</v>
      </c>
      <c r="J17" s="55">
        <f>ROUND(H17*(1+IF(F17="BDI 1",$C$8,IF(F17="BDI 2",$C$9,0))),2)</f>
        <v>1379.76</v>
      </c>
      <c r="K17" s="27">
        <f>ROUND(J17*G17,2)</f>
        <v>1379.76</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0.59230000000000005</v>
      </c>
      <c r="H19" s="110">
        <v>633.51</v>
      </c>
      <c r="I19" s="28">
        <f t="shared" si="0"/>
        <v>375.23</v>
      </c>
      <c r="J19" s="55">
        <f t="shared" si="1"/>
        <v>787.01</v>
      </c>
      <c r="K19" s="27">
        <f>ROUND(J19*G19,2)</f>
        <v>466.15</v>
      </c>
      <c r="L19" s="15"/>
    </row>
    <row r="20" spans="2:14" s="18" customFormat="1" x14ac:dyDescent="0.25">
      <c r="B20" s="26" t="s">
        <v>1174</v>
      </c>
      <c r="C20" s="109" t="s">
        <v>1049</v>
      </c>
      <c r="D20" s="108" t="s">
        <v>1046</v>
      </c>
      <c r="E20" s="27" t="s">
        <v>1006</v>
      </c>
      <c r="F20" s="73" t="s">
        <v>1039</v>
      </c>
      <c r="G20" s="197">
        <v>0.59230000000000005</v>
      </c>
      <c r="H20" s="110">
        <v>515</v>
      </c>
      <c r="I20" s="28">
        <f t="shared" si="0"/>
        <v>305.02999999999997</v>
      </c>
      <c r="J20" s="55">
        <f t="shared" si="1"/>
        <v>639.78</v>
      </c>
      <c r="K20" s="27">
        <f>ROUND(J20*G20,2)</f>
        <v>378.94</v>
      </c>
      <c r="L20" s="15"/>
    </row>
    <row r="21" spans="2:14" s="18" customFormat="1" ht="15" customHeight="1" x14ac:dyDescent="0.25">
      <c r="B21" s="26">
        <v>2</v>
      </c>
      <c r="C21" s="46"/>
      <c r="D21" s="47" t="s">
        <v>1010</v>
      </c>
      <c r="E21" s="48"/>
      <c r="F21" s="48"/>
      <c r="G21" s="49"/>
      <c r="H21" s="52"/>
      <c r="I21" s="53">
        <f>SUBTOTAL(9,I22:I33)</f>
        <v>10287.209999999999</v>
      </c>
      <c r="J21" s="56"/>
      <c r="K21" s="78">
        <f>SUBTOTAL(9,K22:K33)</f>
        <v>12761.86</v>
      </c>
      <c r="L21" s="15"/>
    </row>
    <row r="22" spans="2:14" s="18" customFormat="1" x14ac:dyDescent="0.25">
      <c r="B22" s="26" t="s">
        <v>959</v>
      </c>
      <c r="C22" s="109" t="s">
        <v>1011</v>
      </c>
      <c r="D22" s="108" t="s">
        <v>1050</v>
      </c>
      <c r="E22" s="27" t="s">
        <v>1009</v>
      </c>
      <c r="F22" s="73" t="s">
        <v>1039</v>
      </c>
      <c r="G22" s="84">
        <v>529.33000000000004</v>
      </c>
      <c r="H22" s="110">
        <v>0.86</v>
      </c>
      <c r="I22" s="28">
        <f>ROUND(H22*G22,2)</f>
        <v>455.22</v>
      </c>
      <c r="J22" s="55">
        <f t="shared" ref="J22:J33" si="2">ROUND(H22*(1+IF(F22="BDI 1",$C$8,IF(F22="BDI 2",$C$9,0))),2)</f>
        <v>1.07</v>
      </c>
      <c r="K22" s="27">
        <f>ROUND(J22*G22,2)</f>
        <v>566.38</v>
      </c>
      <c r="L22" s="15"/>
      <c r="M22" s="16"/>
      <c r="N22" s="17"/>
    </row>
    <row r="23" spans="2:14" s="18" customFormat="1" ht="28.5" x14ac:dyDescent="0.25">
      <c r="B23" s="26" t="s">
        <v>960</v>
      </c>
      <c r="C23" s="109" t="s">
        <v>1060</v>
      </c>
      <c r="D23" s="108" t="s">
        <v>1051</v>
      </c>
      <c r="E23" s="27" t="s">
        <v>1009</v>
      </c>
      <c r="F23" s="73" t="s">
        <v>1039</v>
      </c>
      <c r="G23" s="84">
        <v>106.8</v>
      </c>
      <c r="H23" s="110">
        <v>2.59</v>
      </c>
      <c r="I23" s="28">
        <f t="shared" ref="I23:I27" si="3">ROUND(H23*G23,2)</f>
        <v>276.61</v>
      </c>
      <c r="J23" s="55">
        <f t="shared" si="2"/>
        <v>3.22</v>
      </c>
      <c r="K23" s="27">
        <f>ROUND(J23*G23,2)</f>
        <v>343.9</v>
      </c>
      <c r="L23" s="15"/>
      <c r="M23" s="16"/>
      <c r="N23" s="17"/>
    </row>
    <row r="24" spans="2:14" s="18" customFormat="1" ht="25.5" customHeight="1" x14ac:dyDescent="0.25">
      <c r="B24" s="26" t="s">
        <v>961</v>
      </c>
      <c r="C24" s="109" t="s">
        <v>1012</v>
      </c>
      <c r="D24" s="108" t="s">
        <v>1013</v>
      </c>
      <c r="E24" s="27" t="s">
        <v>1005</v>
      </c>
      <c r="F24" s="73" t="s">
        <v>1039</v>
      </c>
      <c r="G24" s="84">
        <v>160.19999999999999</v>
      </c>
      <c r="H24" s="110">
        <v>3.64</v>
      </c>
      <c r="I24" s="28">
        <f t="shared" si="3"/>
        <v>583.13</v>
      </c>
      <c r="J24" s="55">
        <f t="shared" si="2"/>
        <v>4.5199999999999996</v>
      </c>
      <c r="K24" s="27">
        <f>ROUND(J24*G24,2)</f>
        <v>724.1</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3">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106.86</v>
      </c>
      <c r="H29" s="110">
        <v>3.3</v>
      </c>
      <c r="I29" s="28">
        <f t="shared" ref="I29:I33" si="5">ROUND(H29*G29,2)</f>
        <v>352.64</v>
      </c>
      <c r="J29" s="55">
        <f t="shared" si="2"/>
        <v>4.0999999999999996</v>
      </c>
      <c r="K29" s="27">
        <f>ROUND(J29*G29,2)</f>
        <v>438.13</v>
      </c>
      <c r="L29" s="15"/>
      <c r="M29" s="16"/>
      <c r="N29" s="17"/>
    </row>
    <row r="30" spans="2:14" s="18" customFormat="1" ht="71.25" x14ac:dyDescent="0.25">
      <c r="B30" s="26" t="s">
        <v>1070</v>
      </c>
      <c r="C30" s="109" t="s">
        <v>1066</v>
      </c>
      <c r="D30" s="108" t="s">
        <v>1056</v>
      </c>
      <c r="E30" s="27" t="s">
        <v>1005</v>
      </c>
      <c r="F30" s="73" t="s">
        <v>1039</v>
      </c>
      <c r="G30" s="111">
        <v>105.87</v>
      </c>
      <c r="H30" s="110">
        <v>14.25</v>
      </c>
      <c r="I30" s="28">
        <f t="shared" si="5"/>
        <v>1508.65</v>
      </c>
      <c r="J30" s="55">
        <f t="shared" si="2"/>
        <v>17.7</v>
      </c>
      <c r="K30" s="27">
        <f>ROUND(J30*G30,2)</f>
        <v>1873.9</v>
      </c>
      <c r="L30" s="15"/>
      <c r="M30" s="16"/>
      <c r="N30" s="17"/>
    </row>
    <row r="31" spans="2:14" s="18" customFormat="1" x14ac:dyDescent="0.25">
      <c r="B31" s="26" t="s">
        <v>1071</v>
      </c>
      <c r="C31" s="109" t="s">
        <v>1014</v>
      </c>
      <c r="D31" s="108" t="s">
        <v>1057</v>
      </c>
      <c r="E31" s="27" t="s">
        <v>1005</v>
      </c>
      <c r="F31" s="73" t="s">
        <v>1039</v>
      </c>
      <c r="G31" s="84">
        <v>106.86</v>
      </c>
      <c r="H31" s="110">
        <v>31.69</v>
      </c>
      <c r="I31" s="28">
        <f t="shared" si="5"/>
        <v>3386.39</v>
      </c>
      <c r="J31" s="55">
        <f t="shared" si="2"/>
        <v>39.369999999999997</v>
      </c>
      <c r="K31" s="27">
        <f>ROUND(J31*G31,2)</f>
        <v>4207.08</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6312.83</v>
      </c>
      <c r="H33" s="146">
        <v>0.59</v>
      </c>
      <c r="I33" s="126">
        <f t="shared" si="5"/>
        <v>3724.57</v>
      </c>
      <c r="J33" s="127">
        <f t="shared" si="2"/>
        <v>0.73</v>
      </c>
      <c r="K33" s="128">
        <f t="shared" ref="K33" si="6">ROUND(J33*G33,2)</f>
        <v>4608.37</v>
      </c>
      <c r="L33" s="15"/>
      <c r="M33" s="16"/>
      <c r="N33" s="17"/>
    </row>
    <row r="34" spans="1:14" s="18" customFormat="1" x14ac:dyDescent="0.25">
      <c r="B34" s="151">
        <v>3</v>
      </c>
      <c r="C34" s="152"/>
      <c r="D34" s="153" t="s">
        <v>1076</v>
      </c>
      <c r="E34" s="138"/>
      <c r="F34" s="138"/>
      <c r="G34" s="154"/>
      <c r="H34" s="155"/>
      <c r="I34" s="156">
        <f>SUBTOTAL(9,I35:I36)</f>
        <v>29252.739999999998</v>
      </c>
      <c r="J34" s="157"/>
      <c r="K34" s="141">
        <f>SUBTOTAL(9,K35:K36)</f>
        <v>36340.42</v>
      </c>
      <c r="L34" s="15"/>
      <c r="M34" s="16"/>
      <c r="N34" s="17"/>
    </row>
    <row r="35" spans="1:14" s="18" customFormat="1" ht="30" x14ac:dyDescent="0.25">
      <c r="B35" s="25" t="s">
        <v>964</v>
      </c>
      <c r="C35" s="147" t="s">
        <v>1033</v>
      </c>
      <c r="D35" s="148" t="s">
        <v>1074</v>
      </c>
      <c r="E35" s="112" t="s">
        <v>1021</v>
      </c>
      <c r="F35" s="130" t="s">
        <v>1039</v>
      </c>
      <c r="G35" s="149">
        <v>238.5</v>
      </c>
      <c r="H35" s="150">
        <v>43.43</v>
      </c>
      <c r="I35" s="133">
        <f>ROUND(H35*G35,2)</f>
        <v>10358.06</v>
      </c>
      <c r="J35" s="134">
        <f t="shared" ref="J35:J36" si="7">ROUND(H35*(1+IF(F35="BDI 1",$C$8,IF(F35="BDI 2",$C$9,0))),2)</f>
        <v>53.95</v>
      </c>
      <c r="K35" s="135">
        <f>ROUND(J35*G35,2)</f>
        <v>12867.08</v>
      </c>
      <c r="L35" s="15"/>
      <c r="M35" s="16"/>
      <c r="N35" s="17"/>
    </row>
    <row r="36" spans="1:14" s="18" customFormat="1" ht="60" x14ac:dyDescent="0.25">
      <c r="B36" s="142" t="s">
        <v>965</v>
      </c>
      <c r="C36" s="158" t="s">
        <v>1034</v>
      </c>
      <c r="D36" s="119" t="s">
        <v>1075</v>
      </c>
      <c r="E36" s="82" t="s">
        <v>1009</v>
      </c>
      <c r="F36" s="123" t="s">
        <v>1039</v>
      </c>
      <c r="G36" s="159">
        <v>411.38</v>
      </c>
      <c r="H36" s="160">
        <v>45.93</v>
      </c>
      <c r="I36" s="126">
        <f t="shared" ref="I36" si="8">ROUND(H36*G36,2)</f>
        <v>18894.68</v>
      </c>
      <c r="J36" s="127">
        <f t="shared" si="7"/>
        <v>57.06</v>
      </c>
      <c r="K36" s="128">
        <f>ROUND(J36*G36,2)</f>
        <v>23473.34</v>
      </c>
      <c r="L36" s="15"/>
      <c r="M36" s="16"/>
      <c r="N36" s="17"/>
    </row>
    <row r="37" spans="1:14" s="18" customFormat="1" x14ac:dyDescent="0.25">
      <c r="B37" s="151">
        <v>4</v>
      </c>
      <c r="C37" s="152"/>
      <c r="D37" s="153" t="s">
        <v>1077</v>
      </c>
      <c r="E37" s="138"/>
      <c r="F37" s="138"/>
      <c r="G37" s="154"/>
      <c r="H37" s="155"/>
      <c r="I37" s="156">
        <f>SUBTOTAL(9,I38:I42)</f>
        <v>621.41</v>
      </c>
      <c r="J37" s="157"/>
      <c r="K37" s="141">
        <f>SUBTOTAL(9,K38:K42)</f>
        <v>772.06999999999994</v>
      </c>
      <c r="L37" s="15"/>
      <c r="M37" s="16"/>
      <c r="N37" s="17"/>
    </row>
    <row r="38" spans="1:14" s="18" customFormat="1" x14ac:dyDescent="0.25">
      <c r="B38" s="25" t="s">
        <v>966</v>
      </c>
      <c r="C38" s="120" t="s">
        <v>1078</v>
      </c>
      <c r="D38" s="121" t="s">
        <v>1079</v>
      </c>
      <c r="E38" s="82" t="s">
        <v>1005</v>
      </c>
      <c r="F38" s="130" t="s">
        <v>1039</v>
      </c>
      <c r="G38" s="161">
        <v>1.22</v>
      </c>
      <c r="H38" s="132">
        <v>122.4</v>
      </c>
      <c r="I38" s="133">
        <f>ROUND(H38*G38,2)</f>
        <v>149.33000000000001</v>
      </c>
      <c r="J38" s="134">
        <f t="shared" ref="J38:J57" si="9">ROUND(H38*(1+IF(F38="BDI 1",$C$8,IF(F38="BDI 2",$C$9,0))),2)</f>
        <v>152.06</v>
      </c>
      <c r="K38" s="135">
        <f t="shared" ref="K38:K42" si="10">ROUND(J38*G38,2)</f>
        <v>185.51</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22.85</v>
      </c>
      <c r="H41" s="86">
        <v>20.66</v>
      </c>
      <c r="I41" s="28">
        <f t="shared" si="11"/>
        <v>472.08</v>
      </c>
      <c r="J41" s="55">
        <f t="shared" si="9"/>
        <v>25.67</v>
      </c>
      <c r="K41" s="27">
        <f t="shared" si="10"/>
        <v>586.55999999999995</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50710.93</v>
      </c>
      <c r="J43" s="164"/>
      <c r="K43" s="165">
        <f>SUBTOTAL(9, K44:K57)</f>
        <v>62998.45</v>
      </c>
      <c r="L43" s="170"/>
      <c r="M43" s="171"/>
      <c r="N43" s="172"/>
    </row>
    <row r="44" spans="1:14" s="18" customFormat="1" ht="30" x14ac:dyDescent="0.25">
      <c r="B44" s="129" t="s">
        <v>971</v>
      </c>
      <c r="C44" s="120" t="s">
        <v>1097</v>
      </c>
      <c r="D44" s="121" t="s">
        <v>1098</v>
      </c>
      <c r="E44" s="82" t="s">
        <v>1009</v>
      </c>
      <c r="F44" s="130" t="s">
        <v>1039</v>
      </c>
      <c r="G44" s="161">
        <v>320.39999999999998</v>
      </c>
      <c r="H44" s="132">
        <v>39.619999999999997</v>
      </c>
      <c r="I44" s="133">
        <f t="shared" si="11"/>
        <v>12694.25</v>
      </c>
      <c r="J44" s="134">
        <f t="shared" si="9"/>
        <v>49.22</v>
      </c>
      <c r="K44" s="135">
        <f t="shared" ref="K44:K57" si="12">ROUND(J44*G44,2)</f>
        <v>15770.09</v>
      </c>
      <c r="L44" s="15"/>
      <c r="M44" s="16"/>
      <c r="N44" s="17"/>
    </row>
    <row r="45" spans="1:14" s="18" customFormat="1" ht="30" x14ac:dyDescent="0.25">
      <c r="B45" s="29" t="s">
        <v>972</v>
      </c>
      <c r="C45" s="80" t="s">
        <v>1027</v>
      </c>
      <c r="D45" s="81" t="s">
        <v>1099</v>
      </c>
      <c r="E45" s="82" t="s">
        <v>1005</v>
      </c>
      <c r="F45" s="73" t="s">
        <v>1039</v>
      </c>
      <c r="G45" s="84">
        <v>10.68</v>
      </c>
      <c r="H45" s="86">
        <v>322.69</v>
      </c>
      <c r="I45" s="28">
        <f t="shared" si="11"/>
        <v>3446.33</v>
      </c>
      <c r="J45" s="55">
        <f t="shared" si="9"/>
        <v>400.88</v>
      </c>
      <c r="K45" s="27">
        <f t="shared" si="12"/>
        <v>4281.3999999999996</v>
      </c>
      <c r="L45" s="15"/>
      <c r="M45" s="16"/>
      <c r="N45" s="17"/>
    </row>
    <row r="46" spans="1:14" s="18" customFormat="1" ht="30" x14ac:dyDescent="0.25">
      <c r="B46" s="29" t="s">
        <v>973</v>
      </c>
      <c r="C46" s="80" t="s">
        <v>1022</v>
      </c>
      <c r="D46" s="81" t="s">
        <v>1023</v>
      </c>
      <c r="E46" s="82" t="s">
        <v>1021</v>
      </c>
      <c r="F46" s="73" t="s">
        <v>1039</v>
      </c>
      <c r="G46" s="84">
        <v>12.8</v>
      </c>
      <c r="H46" s="86">
        <v>77.81</v>
      </c>
      <c r="I46" s="28">
        <f t="shared" si="11"/>
        <v>995.97</v>
      </c>
      <c r="J46" s="55">
        <f t="shared" si="9"/>
        <v>96.66</v>
      </c>
      <c r="K46" s="27">
        <f t="shared" si="12"/>
        <v>1237.25</v>
      </c>
      <c r="L46" s="15"/>
      <c r="M46" s="16"/>
      <c r="N46" s="17"/>
    </row>
    <row r="47" spans="1:14" s="18" customFormat="1" ht="30" x14ac:dyDescent="0.25">
      <c r="B47" s="29" t="s">
        <v>1084</v>
      </c>
      <c r="C47" s="80" t="s">
        <v>1024</v>
      </c>
      <c r="D47" s="81" t="s">
        <v>1025</v>
      </c>
      <c r="E47" s="82" t="s">
        <v>1021</v>
      </c>
      <c r="F47" s="73" t="s">
        <v>1039</v>
      </c>
      <c r="G47" s="84">
        <v>94</v>
      </c>
      <c r="H47" s="86">
        <v>148.18</v>
      </c>
      <c r="I47" s="28">
        <f t="shared" si="11"/>
        <v>13928.92</v>
      </c>
      <c r="J47" s="55">
        <f t="shared" si="9"/>
        <v>184.08</v>
      </c>
      <c r="K47" s="27">
        <f t="shared" si="12"/>
        <v>17303.52</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235.9</v>
      </c>
      <c r="H49" s="115">
        <v>22.44</v>
      </c>
      <c r="I49" s="28">
        <f t="shared" si="11"/>
        <v>5293.6</v>
      </c>
      <c r="J49" s="55">
        <f t="shared" si="9"/>
        <v>27.88</v>
      </c>
      <c r="K49" s="27">
        <f t="shared" si="12"/>
        <v>6576.89</v>
      </c>
      <c r="L49" s="15"/>
      <c r="M49" s="16"/>
      <c r="N49" s="17"/>
    </row>
    <row r="50" spans="2:14" s="18" customFormat="1" ht="30" x14ac:dyDescent="0.25">
      <c r="B50" s="29" t="s">
        <v>1087</v>
      </c>
      <c r="C50" s="80" t="s">
        <v>1104</v>
      </c>
      <c r="D50" s="81" t="s">
        <v>1105</v>
      </c>
      <c r="E50" s="82" t="s">
        <v>1044</v>
      </c>
      <c r="F50" s="73" t="s">
        <v>1039</v>
      </c>
      <c r="G50" s="84">
        <v>3</v>
      </c>
      <c r="H50" s="86">
        <v>1265.78</v>
      </c>
      <c r="I50" s="28">
        <f t="shared" si="11"/>
        <v>3797.34</v>
      </c>
      <c r="J50" s="55">
        <f t="shared" si="9"/>
        <v>1572.48</v>
      </c>
      <c r="K50" s="27">
        <f t="shared" si="12"/>
        <v>4717.4399999999996</v>
      </c>
      <c r="L50" s="15"/>
      <c r="M50" s="16"/>
      <c r="N50" s="17"/>
    </row>
    <row r="51" spans="2:14" s="18" customFormat="1" x14ac:dyDescent="0.25">
      <c r="B51" s="29" t="s">
        <v>1088</v>
      </c>
      <c r="C51" s="80" t="s">
        <v>1028</v>
      </c>
      <c r="D51" s="81" t="s">
        <v>1106</v>
      </c>
      <c r="E51" s="82" t="s">
        <v>1044</v>
      </c>
      <c r="F51" s="73" t="s">
        <v>1039</v>
      </c>
      <c r="G51" s="84">
        <v>4</v>
      </c>
      <c r="H51" s="86">
        <v>398.63</v>
      </c>
      <c r="I51" s="28">
        <f t="shared" si="11"/>
        <v>1594.52</v>
      </c>
      <c r="J51" s="55">
        <f t="shared" si="9"/>
        <v>495.22</v>
      </c>
      <c r="K51" s="27">
        <f t="shared" si="12"/>
        <v>1980.88</v>
      </c>
      <c r="L51" s="15"/>
      <c r="M51" s="16"/>
      <c r="N51" s="17"/>
    </row>
    <row r="52" spans="2:14" s="18" customFormat="1" ht="45" x14ac:dyDescent="0.25">
      <c r="B52" s="29" t="s">
        <v>1089</v>
      </c>
      <c r="C52" s="80" t="s">
        <v>1026</v>
      </c>
      <c r="D52" s="81" t="s">
        <v>1107</v>
      </c>
      <c r="E52" s="82" t="s">
        <v>1044</v>
      </c>
      <c r="F52" s="73" t="s">
        <v>1039</v>
      </c>
      <c r="G52" s="84">
        <v>6</v>
      </c>
      <c r="H52" s="86">
        <v>815.35</v>
      </c>
      <c r="I52" s="28">
        <f t="shared" si="11"/>
        <v>4892.1000000000004</v>
      </c>
      <c r="J52" s="55">
        <f t="shared" si="9"/>
        <v>1012.91</v>
      </c>
      <c r="K52" s="27">
        <f t="shared" si="12"/>
        <v>6077.46</v>
      </c>
      <c r="L52" s="15"/>
      <c r="M52" s="16"/>
      <c r="N52" s="17"/>
    </row>
    <row r="53" spans="2:14" s="18" customFormat="1" ht="30" x14ac:dyDescent="0.25">
      <c r="B53" s="29" t="s">
        <v>1090</v>
      </c>
      <c r="C53" s="80" t="s">
        <v>1108</v>
      </c>
      <c r="D53" s="81" t="s">
        <v>1109</v>
      </c>
      <c r="E53" s="82" t="s">
        <v>1021</v>
      </c>
      <c r="F53" s="73" t="s">
        <v>1039</v>
      </c>
      <c r="G53" s="84">
        <v>9</v>
      </c>
      <c r="H53" s="86">
        <v>348.51</v>
      </c>
      <c r="I53" s="28">
        <f t="shared" si="11"/>
        <v>3136.59</v>
      </c>
      <c r="J53" s="55">
        <f t="shared" si="9"/>
        <v>432.95</v>
      </c>
      <c r="K53" s="27">
        <f t="shared" si="12"/>
        <v>3896.55</v>
      </c>
      <c r="L53" s="15"/>
      <c r="M53" s="16"/>
      <c r="N53" s="17"/>
    </row>
    <row r="54" spans="2:14" s="18" customFormat="1" x14ac:dyDescent="0.25">
      <c r="B54" s="29" t="s">
        <v>1091</v>
      </c>
      <c r="C54" s="80" t="s">
        <v>1029</v>
      </c>
      <c r="D54" s="81" t="s">
        <v>1030</v>
      </c>
      <c r="E54" s="82" t="s">
        <v>1044</v>
      </c>
      <c r="F54" s="73" t="s">
        <v>1039</v>
      </c>
      <c r="G54" s="83">
        <v>1</v>
      </c>
      <c r="H54" s="86">
        <v>783.41</v>
      </c>
      <c r="I54" s="28">
        <f t="shared" si="11"/>
        <v>783.41</v>
      </c>
      <c r="J54" s="55">
        <f t="shared" si="9"/>
        <v>973.23</v>
      </c>
      <c r="K54" s="27">
        <f t="shared" si="12"/>
        <v>973.23</v>
      </c>
      <c r="L54" s="15"/>
      <c r="M54" s="16"/>
      <c r="N54" s="17"/>
    </row>
    <row r="55" spans="2:14" s="18" customFormat="1" ht="30" x14ac:dyDescent="0.25">
      <c r="B55" s="29" t="s">
        <v>1092</v>
      </c>
      <c r="C55" s="80" t="s">
        <v>1110</v>
      </c>
      <c r="D55" s="81" t="s">
        <v>1111</v>
      </c>
      <c r="E55" s="82" t="s">
        <v>1021</v>
      </c>
      <c r="F55" s="73" t="s">
        <v>1039</v>
      </c>
      <c r="G55" s="117">
        <v>0</v>
      </c>
      <c r="H55" s="86">
        <v>211.16</v>
      </c>
      <c r="I55" s="28">
        <f t="shared" si="11"/>
        <v>0</v>
      </c>
      <c r="J55" s="55">
        <f t="shared" si="9"/>
        <v>262.32</v>
      </c>
      <c r="K55" s="27">
        <f t="shared" si="12"/>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1.6</v>
      </c>
      <c r="H57" s="125">
        <v>92.44</v>
      </c>
      <c r="I57" s="126">
        <f t="shared" si="11"/>
        <v>147.9</v>
      </c>
      <c r="J57" s="127">
        <f t="shared" si="9"/>
        <v>114.84</v>
      </c>
      <c r="K57" s="128">
        <f t="shared" si="12"/>
        <v>183.74</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26.47</v>
      </c>
      <c r="J72" s="55"/>
      <c r="K72" s="27">
        <f>SUBTOTAL(9,K73:K75)</f>
        <v>31.76</v>
      </c>
      <c r="L72" s="15"/>
      <c r="M72" s="16"/>
      <c r="N72" s="17"/>
    </row>
    <row r="73" spans="2:14" s="18" customFormat="1" ht="75" x14ac:dyDescent="0.25">
      <c r="B73" s="29" t="s">
        <v>1139</v>
      </c>
      <c r="C73" s="80" t="s">
        <v>1104</v>
      </c>
      <c r="D73" s="81" t="s">
        <v>1142</v>
      </c>
      <c r="E73" s="82" t="s">
        <v>1009</v>
      </c>
      <c r="F73" s="73" t="s">
        <v>1039</v>
      </c>
      <c r="G73" s="84">
        <v>529.33000000000004</v>
      </c>
      <c r="H73" s="86">
        <v>0.05</v>
      </c>
      <c r="I73" s="28">
        <f t="shared" ref="I73:I75" si="16">ROUND(H73*G73,2)</f>
        <v>26.47</v>
      </c>
      <c r="J73" s="55">
        <f t="shared" ref="J73:J75" si="17">ROUND(H73*(1+IF(F73="BDI 1",$C$8,IF(F73="BDI 2",$C$9,0))),2)</f>
        <v>0.06</v>
      </c>
      <c r="K73" s="27">
        <f t="shared" ref="K73:K75" si="18">ROUND(J73*G73,2)</f>
        <v>31.76</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 t="shared" si="17"/>
        <v>133.87</v>
      </c>
      <c r="K74" s="27">
        <f t="shared" si="18"/>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102427.89</v>
      </c>
      <c r="J76" s="57" t="s">
        <v>977</v>
      </c>
      <c r="K76" s="79">
        <f>SUBTOTAL(9,K15:K75)</f>
        <v>127227.20000000001</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382" priority="37">
      <formula>LEN($B15)=1</formula>
    </cfRule>
  </conditionalFormatting>
  <conditionalFormatting sqref="E17:E20 G17:G20">
    <cfRule type="expression" dxfId="381" priority="34">
      <formula>LEN($B17)=1</formula>
    </cfRule>
  </conditionalFormatting>
  <conditionalFormatting sqref="D17:D20">
    <cfRule type="expression" dxfId="380" priority="36">
      <formula>LEN($B17)=1</formula>
    </cfRule>
  </conditionalFormatting>
  <conditionalFormatting sqref="C17:C20">
    <cfRule type="expression" dxfId="379" priority="35">
      <formula>LEN($B17)=1</formula>
    </cfRule>
  </conditionalFormatting>
  <conditionalFormatting sqref="F17:F20">
    <cfRule type="expression" dxfId="378" priority="33">
      <formula>LEN($B17)=1</formula>
    </cfRule>
  </conditionalFormatting>
  <conditionalFormatting sqref="H17:H20">
    <cfRule type="expression" dxfId="377" priority="32">
      <formula>LEN($B17)=1</formula>
    </cfRule>
  </conditionalFormatting>
  <conditionalFormatting sqref="D22:E33">
    <cfRule type="expression" dxfId="376" priority="31">
      <formula>LEN($B22)=1</formula>
    </cfRule>
  </conditionalFormatting>
  <conditionalFormatting sqref="C22:C33">
    <cfRule type="expression" dxfId="375" priority="30">
      <formula>LEN($B22)=1</formula>
    </cfRule>
  </conditionalFormatting>
  <conditionalFormatting sqref="H22:H33">
    <cfRule type="expression" dxfId="374" priority="29">
      <formula>LEN($B22)=1</formula>
    </cfRule>
  </conditionalFormatting>
  <conditionalFormatting sqref="H16">
    <cfRule type="expression" dxfId="373" priority="26">
      <formula>LEN($B16)=1</formula>
    </cfRule>
  </conditionalFormatting>
  <conditionalFormatting sqref="I16:K16">
    <cfRule type="expression" dxfId="372" priority="28">
      <formula>LEN($B16)=1</formula>
    </cfRule>
  </conditionalFormatting>
  <conditionalFormatting sqref="C16:G16">
    <cfRule type="expression" dxfId="371" priority="27">
      <formula>LEN($B16)=1</formula>
    </cfRule>
  </conditionalFormatting>
  <conditionalFormatting sqref="G19">
    <cfRule type="expression" dxfId="370" priority="25">
      <formula>LEN($B19)=1</formula>
    </cfRule>
  </conditionalFormatting>
  <conditionalFormatting sqref="G20">
    <cfRule type="expression" dxfId="369" priority="24">
      <formula>LEN($B20)=1</formula>
    </cfRule>
  </conditionalFormatting>
  <conditionalFormatting sqref="H16">
    <cfRule type="expression" dxfId="368" priority="23">
      <formula>LEN($B16)=1</formula>
    </cfRule>
  </conditionalFormatting>
  <conditionalFormatting sqref="H16">
    <cfRule type="expression" dxfId="367" priority="22">
      <formula>LEN($B16)=1</formula>
    </cfRule>
  </conditionalFormatting>
  <conditionalFormatting sqref="H16">
    <cfRule type="expression" dxfId="366" priority="21">
      <formula>LEN($B16)=1</formula>
    </cfRule>
  </conditionalFormatting>
  <conditionalFormatting sqref="H16">
    <cfRule type="expression" dxfId="365" priority="20">
      <formula>LEN($B16)=1</formula>
    </cfRule>
  </conditionalFormatting>
  <conditionalFormatting sqref="H16">
    <cfRule type="expression" dxfId="364" priority="19">
      <formula>LEN($B16)=1</formula>
    </cfRule>
  </conditionalFormatting>
  <conditionalFormatting sqref="H16">
    <cfRule type="expression" dxfId="363" priority="18">
      <formula>LEN($B16)=1</formula>
    </cfRule>
  </conditionalFormatting>
  <conditionalFormatting sqref="H16">
    <cfRule type="expression" dxfId="362" priority="17">
      <formula>LEN($B16)=1</formula>
    </cfRule>
  </conditionalFormatting>
  <conditionalFormatting sqref="H16">
    <cfRule type="expression" dxfId="361" priority="16">
      <formula>LEN($B16)=1</formula>
    </cfRule>
  </conditionalFormatting>
  <conditionalFormatting sqref="H16">
    <cfRule type="expression" dxfId="360" priority="15">
      <formula>LEN($B16)=1</formula>
    </cfRule>
  </conditionalFormatting>
  <conditionalFormatting sqref="H16">
    <cfRule type="expression" dxfId="359" priority="14">
      <formula>LEN($B16)=1</formula>
    </cfRule>
  </conditionalFormatting>
  <conditionalFormatting sqref="H16">
    <cfRule type="expression" dxfId="358" priority="13">
      <formula>LEN($B16)=1</formula>
    </cfRule>
  </conditionalFormatting>
  <conditionalFormatting sqref="H16">
    <cfRule type="expression" dxfId="357" priority="12">
      <formula>LEN($B16)=1</formula>
    </cfRule>
  </conditionalFormatting>
  <conditionalFormatting sqref="H16">
    <cfRule type="expression" dxfId="356" priority="11">
      <formula>LEN($B16)=1</formula>
    </cfRule>
  </conditionalFormatting>
  <conditionalFormatting sqref="H16">
    <cfRule type="expression" dxfId="355" priority="10">
      <formula>LEN($B16)=1</formula>
    </cfRule>
  </conditionalFormatting>
  <conditionalFormatting sqref="H16">
    <cfRule type="expression" dxfId="354" priority="9">
      <formula>LEN($B16)=1</formula>
    </cfRule>
  </conditionalFormatting>
  <conditionalFormatting sqref="H16">
    <cfRule type="expression" dxfId="353" priority="8">
      <formula>LEN($B16)=1</formula>
    </cfRule>
  </conditionalFormatting>
  <conditionalFormatting sqref="H16">
    <cfRule type="expression" dxfId="352" priority="7">
      <formula>LEN($B16)=1</formula>
    </cfRule>
  </conditionalFormatting>
  <conditionalFormatting sqref="H16">
    <cfRule type="expression" dxfId="351" priority="6">
      <formula>LEN($B16)=1</formula>
    </cfRule>
  </conditionalFormatting>
  <conditionalFormatting sqref="H16">
    <cfRule type="expression" dxfId="350" priority="5">
      <formula>LEN($B16)=1</formula>
    </cfRule>
  </conditionalFormatting>
  <conditionalFormatting sqref="H16">
    <cfRule type="expression" dxfId="349" priority="4">
      <formula>LEN($B16)=1</formula>
    </cfRule>
  </conditionalFormatting>
  <conditionalFormatting sqref="H16">
    <cfRule type="expression" dxfId="348" priority="3">
      <formula>LEN($B16)=1</formula>
    </cfRule>
  </conditionalFormatting>
  <conditionalFormatting sqref="H16">
    <cfRule type="expression" dxfId="347" priority="2">
      <formula>LEN($B16)=1</formula>
    </cfRule>
  </conditionalFormatting>
  <conditionalFormatting sqref="H16">
    <cfRule type="expression" dxfId="346" priority="1">
      <formula>LEN($B16)=1</formula>
    </cfRule>
  </conditionalFormatting>
  <dataValidations count="2">
    <dataValidation type="list" allowBlank="1" showInputMessage="1" showErrorMessage="1" sqref="F15:F75">
      <formula1>"BDI 1,BDI 2"</formula1>
    </dataValidation>
    <dataValidation type="list" allowBlank="1" showInputMessage="1" showErrorMessage="1" sqref="I5:I10">
      <formula1>"COPASA,CEMIG,DEER-MG,DNIT,SETOP_Central,SETOP_Jequitinhonha,SETOP_Leste,SETOP_Norte,SETOP_Sul,SETOP_Triângulo,SINAPI,SUDECAP"</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7.710937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1170</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1200.8499999999999</v>
      </c>
      <c r="J15" s="54"/>
      <c r="K15" s="77">
        <f>SUBTOTAL(9,K16:K20)</f>
        <v>10105.119999999999</v>
      </c>
      <c r="L15" s="15"/>
    </row>
    <row r="16" spans="2:14" s="18" customFormat="1" ht="15" customHeight="1" x14ac:dyDescent="0.25">
      <c r="B16" s="26" t="s">
        <v>955</v>
      </c>
      <c r="C16" s="183" t="s">
        <v>1104</v>
      </c>
      <c r="D16" s="194" t="s">
        <v>1173</v>
      </c>
      <c r="E16" s="82" t="s">
        <v>1044</v>
      </c>
      <c r="F16" s="195" t="s">
        <v>1039</v>
      </c>
      <c r="G16" s="231">
        <f>ROUND(SUM(0.4535/18),5)</f>
        <v>2.5190000000000001E-2</v>
      </c>
      <c r="H16" s="193">
        <v>275242.32</v>
      </c>
      <c r="I16" s="133">
        <f>ROUND(H16*G16,2)</f>
        <v>6933.35</v>
      </c>
      <c r="J16" s="134">
        <f>ROUND(H16*(1+IF(F16="BDI 1",$C$8,IF(F16="BDI 2",$C$9,0))),2)</f>
        <v>341933.53</v>
      </c>
      <c r="K16" s="135">
        <f>ROUND(J16*G16,2)</f>
        <v>8613.31</v>
      </c>
      <c r="L16" s="15"/>
    </row>
    <row r="17" spans="2:14" s="18" customFormat="1" ht="71.25" x14ac:dyDescent="0.25">
      <c r="B17" s="26" t="s">
        <v>956</v>
      </c>
      <c r="C17" s="109" t="s">
        <v>1047</v>
      </c>
      <c r="D17" s="108" t="s">
        <v>1043</v>
      </c>
      <c r="E17" s="27" t="s">
        <v>1044</v>
      </c>
      <c r="F17" s="73" t="s">
        <v>1039</v>
      </c>
      <c r="G17" s="110">
        <v>0</v>
      </c>
      <c r="H17" s="110">
        <v>1110.6500000000001</v>
      </c>
      <c r="I17" s="28">
        <f>ROUND(H17*G17,2)</f>
        <v>0</v>
      </c>
      <c r="J17" s="55">
        <f>ROUND(H17*(1+IF(F17="BDI 1",$C$8,IF(F17="BDI 2",$C$9,0))),2)</f>
        <v>1379.76</v>
      </c>
      <c r="K17" s="27">
        <f>ROUND(J17*G17,2)</f>
        <v>0</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0.45350000000000001</v>
      </c>
      <c r="H19" s="110">
        <v>633.51</v>
      </c>
      <c r="I19" s="28">
        <f t="shared" si="0"/>
        <v>287.3</v>
      </c>
      <c r="J19" s="55">
        <f t="shared" si="1"/>
        <v>787.01</v>
      </c>
      <c r="K19" s="27">
        <f>ROUND(J19*G19,2)</f>
        <v>356.91</v>
      </c>
      <c r="L19" s="15"/>
    </row>
    <row r="20" spans="2:14" s="18" customFormat="1" x14ac:dyDescent="0.25">
      <c r="B20" s="26" t="s">
        <v>1174</v>
      </c>
      <c r="C20" s="109" t="s">
        <v>1049</v>
      </c>
      <c r="D20" s="108" t="s">
        <v>1046</v>
      </c>
      <c r="E20" s="27" t="s">
        <v>1006</v>
      </c>
      <c r="F20" s="73" t="s">
        <v>1039</v>
      </c>
      <c r="G20" s="197">
        <v>0.45350000000000001</v>
      </c>
      <c r="H20" s="110">
        <v>515</v>
      </c>
      <c r="I20" s="28">
        <f t="shared" si="0"/>
        <v>233.55</v>
      </c>
      <c r="J20" s="55">
        <f t="shared" si="1"/>
        <v>639.78</v>
      </c>
      <c r="K20" s="27">
        <f>ROUND(J20*G20,2)</f>
        <v>290.14</v>
      </c>
      <c r="L20" s="15"/>
    </row>
    <row r="21" spans="2:14" s="18" customFormat="1" ht="15" customHeight="1" x14ac:dyDescent="0.25">
      <c r="B21" s="26">
        <v>2</v>
      </c>
      <c r="C21" s="46"/>
      <c r="D21" s="47" t="s">
        <v>1010</v>
      </c>
      <c r="E21" s="48"/>
      <c r="F21" s="48"/>
      <c r="G21" s="49"/>
      <c r="H21" s="52"/>
      <c r="I21" s="53">
        <f>SUBTOTAL(9,I22:I33)</f>
        <v>4709.4400000000005</v>
      </c>
      <c r="J21" s="56"/>
      <c r="K21" s="78">
        <f>SUBTOTAL(9,K22:K33)</f>
        <v>5840.93</v>
      </c>
      <c r="L21" s="15"/>
    </row>
    <row r="22" spans="2:14" s="18" customFormat="1" x14ac:dyDescent="0.25">
      <c r="B22" s="26" t="s">
        <v>959</v>
      </c>
      <c r="C22" s="109" t="s">
        <v>1011</v>
      </c>
      <c r="D22" s="108" t="s">
        <v>1050</v>
      </c>
      <c r="E22" s="27" t="s">
        <v>1009</v>
      </c>
      <c r="F22" s="73" t="s">
        <v>1039</v>
      </c>
      <c r="G22" s="84">
        <v>612</v>
      </c>
      <c r="H22" s="110">
        <v>0.86</v>
      </c>
      <c r="I22" s="28">
        <f>ROUND(H22*G22,2)</f>
        <v>526.32000000000005</v>
      </c>
      <c r="J22" s="55">
        <f t="shared" ref="J22:J33" si="2">ROUND(H22*(1+IF(F22="BDI 1",$C$8,IF(F22="BDI 2",$C$9,0))),2)</f>
        <v>1.07</v>
      </c>
      <c r="K22" s="27">
        <f>ROUND(J22*G22,2)</f>
        <v>654.84</v>
      </c>
      <c r="L22" s="15"/>
      <c r="M22" s="16"/>
      <c r="N22" s="17"/>
    </row>
    <row r="23" spans="2:14" s="18" customFormat="1" ht="28.5" x14ac:dyDescent="0.25">
      <c r="B23" s="26" t="s">
        <v>960</v>
      </c>
      <c r="C23" s="109" t="s">
        <v>1060</v>
      </c>
      <c r="D23" s="108" t="s">
        <v>1051</v>
      </c>
      <c r="E23" s="27" t="s">
        <v>1009</v>
      </c>
      <c r="F23" s="73" t="s">
        <v>1039</v>
      </c>
      <c r="G23" s="84">
        <v>7.4</v>
      </c>
      <c r="H23" s="110">
        <v>2.59</v>
      </c>
      <c r="I23" s="28">
        <f t="shared" ref="I23:I27" si="3">ROUND(H23*G23,2)</f>
        <v>19.170000000000002</v>
      </c>
      <c r="J23" s="55">
        <f t="shared" si="2"/>
        <v>3.22</v>
      </c>
      <c r="K23" s="27">
        <f>ROUND(J23*G23,2)</f>
        <v>23.83</v>
      </c>
      <c r="L23" s="15"/>
      <c r="M23" s="16"/>
      <c r="N23" s="17"/>
    </row>
    <row r="24" spans="2:14" s="18" customFormat="1" ht="25.5" customHeight="1" x14ac:dyDescent="0.25">
      <c r="B24" s="26" t="s">
        <v>961</v>
      </c>
      <c r="C24" s="109" t="s">
        <v>1012</v>
      </c>
      <c r="D24" s="108" t="s">
        <v>1013</v>
      </c>
      <c r="E24" s="27" t="s">
        <v>1005</v>
      </c>
      <c r="F24" s="73" t="s">
        <v>1039</v>
      </c>
      <c r="G24" s="84">
        <v>11.1</v>
      </c>
      <c r="H24" s="110">
        <v>3.64</v>
      </c>
      <c r="I24" s="28">
        <f t="shared" si="3"/>
        <v>40.4</v>
      </c>
      <c r="J24" s="55">
        <f t="shared" si="2"/>
        <v>4.5199999999999996</v>
      </c>
      <c r="K24" s="27">
        <f>ROUND(J24*G24,2)</f>
        <v>50.17</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3">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9.43</v>
      </c>
      <c r="H29" s="110">
        <v>3.3</v>
      </c>
      <c r="I29" s="28">
        <f t="shared" ref="I29:I33" si="5">ROUND(H29*G29,2)</f>
        <v>31.12</v>
      </c>
      <c r="J29" s="55">
        <f t="shared" si="2"/>
        <v>4.0999999999999996</v>
      </c>
      <c r="K29" s="27">
        <f>ROUND(J29*G29,2)</f>
        <v>38.659999999999997</v>
      </c>
      <c r="L29" s="15"/>
      <c r="M29" s="16"/>
      <c r="N29" s="17"/>
    </row>
    <row r="30" spans="2:14" s="18" customFormat="1" ht="71.25" x14ac:dyDescent="0.25">
      <c r="B30" s="26" t="s">
        <v>1070</v>
      </c>
      <c r="C30" s="109" t="s">
        <v>1066</v>
      </c>
      <c r="D30" s="108" t="s">
        <v>1056</v>
      </c>
      <c r="E30" s="27" t="s">
        <v>1005</v>
      </c>
      <c r="F30" s="73" t="s">
        <v>1039</v>
      </c>
      <c r="G30" s="111">
        <v>122.4</v>
      </c>
      <c r="H30" s="110">
        <v>14.25</v>
      </c>
      <c r="I30" s="28">
        <f t="shared" si="5"/>
        <v>1744.2</v>
      </c>
      <c r="J30" s="55">
        <f t="shared" si="2"/>
        <v>17.7</v>
      </c>
      <c r="K30" s="27">
        <f>ROUND(J30*G30,2)</f>
        <v>2166.48</v>
      </c>
      <c r="L30" s="15"/>
      <c r="M30" s="16"/>
      <c r="N30" s="17"/>
    </row>
    <row r="31" spans="2:14" s="18" customFormat="1" x14ac:dyDescent="0.25">
      <c r="B31" s="26" t="s">
        <v>1071</v>
      </c>
      <c r="C31" s="109" t="s">
        <v>1014</v>
      </c>
      <c r="D31" s="108" t="s">
        <v>1057</v>
      </c>
      <c r="E31" s="27" t="s">
        <v>1005</v>
      </c>
      <c r="F31" s="73" t="s">
        <v>1039</v>
      </c>
      <c r="G31" s="84">
        <v>9.43</v>
      </c>
      <c r="H31" s="110">
        <v>31.69</v>
      </c>
      <c r="I31" s="28">
        <f t="shared" si="5"/>
        <v>298.83999999999997</v>
      </c>
      <c r="J31" s="55">
        <f t="shared" si="2"/>
        <v>39.369999999999997</v>
      </c>
      <c r="K31" s="27">
        <f>ROUND(J31*G31,2)</f>
        <v>371.26</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3473.55</v>
      </c>
      <c r="H33" s="146">
        <v>0.59</v>
      </c>
      <c r="I33" s="126">
        <f t="shared" si="5"/>
        <v>2049.39</v>
      </c>
      <c r="J33" s="127">
        <f t="shared" si="2"/>
        <v>0.73</v>
      </c>
      <c r="K33" s="128">
        <f t="shared" ref="K33" si="6">ROUND(J33*G33,2)</f>
        <v>2535.69</v>
      </c>
      <c r="L33" s="15"/>
      <c r="M33" s="16"/>
      <c r="N33" s="17"/>
    </row>
    <row r="34" spans="1:14" s="18" customFormat="1" x14ac:dyDescent="0.25">
      <c r="B34" s="151">
        <v>3</v>
      </c>
      <c r="C34" s="152"/>
      <c r="D34" s="153" t="s">
        <v>1076</v>
      </c>
      <c r="E34" s="138"/>
      <c r="F34" s="138"/>
      <c r="G34" s="154"/>
      <c r="H34" s="155"/>
      <c r="I34" s="156">
        <f>SUBTOTAL(9,I35:I36)</f>
        <v>33478.5</v>
      </c>
      <c r="J34" s="157"/>
      <c r="K34" s="141">
        <f>SUBTOTAL(9,K35:K36)</f>
        <v>41590.089999999997</v>
      </c>
      <c r="L34" s="15"/>
      <c r="M34" s="16"/>
      <c r="N34" s="17"/>
    </row>
    <row r="35" spans="1:14" s="18" customFormat="1" ht="30" x14ac:dyDescent="0.25">
      <c r="B35" s="25" t="s">
        <v>964</v>
      </c>
      <c r="C35" s="147" t="s">
        <v>1033</v>
      </c>
      <c r="D35" s="148" t="s">
        <v>1074</v>
      </c>
      <c r="E35" s="112" t="s">
        <v>1021</v>
      </c>
      <c r="F35" s="130" t="s">
        <v>1039</v>
      </c>
      <c r="G35" s="149">
        <v>261.75</v>
      </c>
      <c r="H35" s="150">
        <v>43.43</v>
      </c>
      <c r="I35" s="133">
        <f>ROUND(H35*G35,2)</f>
        <v>11367.8</v>
      </c>
      <c r="J35" s="134">
        <f t="shared" ref="J35:J36" si="7">ROUND(H35*(1+IF(F35="BDI 1",$C$8,IF(F35="BDI 2",$C$9,0))),2)</f>
        <v>53.95</v>
      </c>
      <c r="K35" s="135">
        <f>ROUND(J35*G35,2)</f>
        <v>14121.41</v>
      </c>
      <c r="L35" s="15"/>
      <c r="M35" s="16"/>
      <c r="N35" s="17"/>
    </row>
    <row r="36" spans="1:14" s="18" customFormat="1" ht="60" x14ac:dyDescent="0.25">
      <c r="B36" s="142" t="s">
        <v>965</v>
      </c>
      <c r="C36" s="158" t="s">
        <v>1034</v>
      </c>
      <c r="D36" s="119" t="s">
        <v>1075</v>
      </c>
      <c r="E36" s="82" t="s">
        <v>1009</v>
      </c>
      <c r="F36" s="123" t="s">
        <v>1039</v>
      </c>
      <c r="G36" s="159">
        <v>481.4</v>
      </c>
      <c r="H36" s="160">
        <v>45.93</v>
      </c>
      <c r="I36" s="126">
        <f t="shared" ref="I36" si="8">ROUND(H36*G36,2)</f>
        <v>22110.7</v>
      </c>
      <c r="J36" s="127">
        <f t="shared" si="7"/>
        <v>57.06</v>
      </c>
      <c r="K36" s="128">
        <f>ROUND(J36*G36,2)</f>
        <v>27468.68</v>
      </c>
      <c r="L36" s="15"/>
      <c r="M36" s="16"/>
      <c r="N36" s="17"/>
    </row>
    <row r="37" spans="1:14" s="18" customFormat="1" x14ac:dyDescent="0.25">
      <c r="B37" s="151">
        <v>4</v>
      </c>
      <c r="C37" s="152"/>
      <c r="D37" s="153" t="s">
        <v>1077</v>
      </c>
      <c r="E37" s="138"/>
      <c r="F37" s="138"/>
      <c r="G37" s="154"/>
      <c r="H37" s="155"/>
      <c r="I37" s="156">
        <f>SUBTOTAL(9,I38:I42)</f>
        <v>0</v>
      </c>
      <c r="J37" s="157"/>
      <c r="K37" s="141">
        <f>SUBTOTAL(9,K38:K42)</f>
        <v>0</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 t="shared" ref="J38:J57" si="9">ROUND(H38*(1+IF(F38="BDI 1",$C$8,IF(F38="BDI 2",$C$9,0))),2)</f>
        <v>152.06</v>
      </c>
      <c r="K38" s="135">
        <f t="shared" ref="K38:K42" si="10">ROUND(J38*G38,2)</f>
        <v>0</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0</v>
      </c>
      <c r="H41" s="86">
        <v>20.66</v>
      </c>
      <c r="I41" s="28">
        <f t="shared" si="11"/>
        <v>0</v>
      </c>
      <c r="J41" s="55">
        <f t="shared" si="9"/>
        <v>25.67</v>
      </c>
      <c r="K41" s="27">
        <f t="shared" si="10"/>
        <v>0</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18203.93</v>
      </c>
      <c r="J43" s="164"/>
      <c r="K43" s="165">
        <f>SUBTOTAL(9, K44:K57)</f>
        <v>22615.45</v>
      </c>
      <c r="L43" s="170"/>
      <c r="M43" s="171"/>
      <c r="N43" s="172"/>
    </row>
    <row r="44" spans="1:14" s="18" customFormat="1" ht="30" x14ac:dyDescent="0.25">
      <c r="B44" s="129" t="s">
        <v>971</v>
      </c>
      <c r="C44" s="120" t="s">
        <v>1097</v>
      </c>
      <c r="D44" s="121" t="s">
        <v>1098</v>
      </c>
      <c r="E44" s="82" t="s">
        <v>1009</v>
      </c>
      <c r="F44" s="130" t="s">
        <v>1039</v>
      </c>
      <c r="G44" s="161">
        <v>22.2</v>
      </c>
      <c r="H44" s="132">
        <v>39.619999999999997</v>
      </c>
      <c r="I44" s="133">
        <f t="shared" si="11"/>
        <v>879.56</v>
      </c>
      <c r="J44" s="134">
        <f t="shared" si="9"/>
        <v>49.22</v>
      </c>
      <c r="K44" s="135">
        <f t="shared" ref="K44:K57" si="12">ROUND(J44*G44,2)</f>
        <v>1092.68</v>
      </c>
      <c r="L44" s="15"/>
      <c r="M44" s="16"/>
      <c r="N44" s="17"/>
    </row>
    <row r="45" spans="1:14" s="18" customFormat="1" ht="30" x14ac:dyDescent="0.25">
      <c r="B45" s="29" t="s">
        <v>972</v>
      </c>
      <c r="C45" s="80" t="s">
        <v>1027</v>
      </c>
      <c r="D45" s="81" t="s">
        <v>1099</v>
      </c>
      <c r="E45" s="82" t="s">
        <v>1005</v>
      </c>
      <c r="F45" s="73" t="s">
        <v>1039</v>
      </c>
      <c r="G45" s="84">
        <v>0.74</v>
      </c>
      <c r="H45" s="86">
        <v>322.69</v>
      </c>
      <c r="I45" s="28">
        <f t="shared" si="11"/>
        <v>238.79</v>
      </c>
      <c r="J45" s="55">
        <f t="shared" si="9"/>
        <v>400.88</v>
      </c>
      <c r="K45" s="27">
        <f t="shared" si="12"/>
        <v>296.64999999999998</v>
      </c>
      <c r="L45" s="15"/>
      <c r="M45" s="16"/>
      <c r="N45" s="17"/>
    </row>
    <row r="46" spans="1:14" s="18" customFormat="1" ht="30" x14ac:dyDescent="0.25">
      <c r="B46" s="29" t="s">
        <v>973</v>
      </c>
      <c r="C46" s="80" t="s">
        <v>1022</v>
      </c>
      <c r="D46" s="81" t="s">
        <v>1023</v>
      </c>
      <c r="E46" s="82" t="s">
        <v>1021</v>
      </c>
      <c r="F46" s="73" t="s">
        <v>1039</v>
      </c>
      <c r="G46" s="84">
        <v>7.4</v>
      </c>
      <c r="H46" s="86">
        <v>77.81</v>
      </c>
      <c r="I46" s="28">
        <f t="shared" si="11"/>
        <v>575.79</v>
      </c>
      <c r="J46" s="55">
        <f t="shared" si="9"/>
        <v>96.66</v>
      </c>
      <c r="K46" s="27">
        <f t="shared" si="12"/>
        <v>715.28</v>
      </c>
      <c r="L46" s="15"/>
      <c r="M46" s="16"/>
      <c r="N46" s="17"/>
    </row>
    <row r="47" spans="1:14" s="18" customFormat="1" ht="30" x14ac:dyDescent="0.25">
      <c r="B47" s="29" t="s">
        <v>1084</v>
      </c>
      <c r="C47" s="80" t="s">
        <v>1024</v>
      </c>
      <c r="D47" s="81" t="s">
        <v>1025</v>
      </c>
      <c r="E47" s="82" t="s">
        <v>1021</v>
      </c>
      <c r="F47" s="73" t="s">
        <v>1039</v>
      </c>
      <c r="G47" s="84">
        <v>0</v>
      </c>
      <c r="H47" s="86">
        <v>148.18</v>
      </c>
      <c r="I47" s="28">
        <f t="shared" si="11"/>
        <v>0</v>
      </c>
      <c r="J47" s="55">
        <f t="shared" si="9"/>
        <v>184.08</v>
      </c>
      <c r="K47" s="27">
        <f t="shared" si="12"/>
        <v>0</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261.2</v>
      </c>
      <c r="H49" s="115">
        <v>22.44</v>
      </c>
      <c r="I49" s="28">
        <f t="shared" si="11"/>
        <v>5861.33</v>
      </c>
      <c r="J49" s="55">
        <f t="shared" si="9"/>
        <v>27.88</v>
      </c>
      <c r="K49" s="27">
        <f t="shared" si="12"/>
        <v>7282.26</v>
      </c>
      <c r="L49" s="15"/>
      <c r="M49" s="16"/>
      <c r="N49" s="17"/>
    </row>
    <row r="50" spans="2:14" s="18" customFormat="1" ht="30" x14ac:dyDescent="0.25">
      <c r="B50" s="29" t="s">
        <v>1087</v>
      </c>
      <c r="C50" s="80" t="s">
        <v>1104</v>
      </c>
      <c r="D50" s="81" t="s">
        <v>1105</v>
      </c>
      <c r="E50" s="82" t="s">
        <v>1044</v>
      </c>
      <c r="F50" s="73" t="s">
        <v>1039</v>
      </c>
      <c r="G50" s="84">
        <v>2</v>
      </c>
      <c r="H50" s="86">
        <v>1265.78</v>
      </c>
      <c r="I50" s="28">
        <f t="shared" si="11"/>
        <v>2531.56</v>
      </c>
      <c r="J50" s="55">
        <f t="shared" si="9"/>
        <v>1572.48</v>
      </c>
      <c r="K50" s="27">
        <f t="shared" si="12"/>
        <v>3144.96</v>
      </c>
      <c r="L50" s="15"/>
      <c r="M50" s="16"/>
      <c r="N50" s="17"/>
    </row>
    <row r="51" spans="2:14" s="18" customFormat="1" x14ac:dyDescent="0.25">
      <c r="B51" s="29" t="s">
        <v>1088</v>
      </c>
      <c r="C51" s="80" t="s">
        <v>1028</v>
      </c>
      <c r="D51" s="81" t="s">
        <v>1106</v>
      </c>
      <c r="E51" s="82" t="s">
        <v>1044</v>
      </c>
      <c r="F51" s="73" t="s">
        <v>1039</v>
      </c>
      <c r="G51" s="84">
        <v>2</v>
      </c>
      <c r="H51" s="86">
        <v>398.63</v>
      </c>
      <c r="I51" s="28">
        <f t="shared" si="11"/>
        <v>797.26</v>
      </c>
      <c r="J51" s="55">
        <f t="shared" si="9"/>
        <v>495.22</v>
      </c>
      <c r="K51" s="27">
        <f t="shared" si="12"/>
        <v>990.44</v>
      </c>
      <c r="L51" s="15"/>
      <c r="M51" s="16"/>
      <c r="N51" s="17"/>
    </row>
    <row r="52" spans="2:14" s="18" customFormat="1" ht="45" x14ac:dyDescent="0.25">
      <c r="B52" s="29" t="s">
        <v>1089</v>
      </c>
      <c r="C52" s="80" t="s">
        <v>1026</v>
      </c>
      <c r="D52" s="81" t="s">
        <v>1107</v>
      </c>
      <c r="E52" s="82" t="s">
        <v>1044</v>
      </c>
      <c r="F52" s="73" t="s">
        <v>1039</v>
      </c>
      <c r="G52" s="84">
        <v>4</v>
      </c>
      <c r="H52" s="86">
        <v>815.35</v>
      </c>
      <c r="I52" s="28">
        <f t="shared" si="11"/>
        <v>3261.4</v>
      </c>
      <c r="J52" s="55">
        <f t="shared" si="9"/>
        <v>1012.91</v>
      </c>
      <c r="K52" s="27">
        <f t="shared" si="12"/>
        <v>4051.64</v>
      </c>
      <c r="L52" s="15"/>
      <c r="M52" s="16"/>
      <c r="N52" s="17"/>
    </row>
    <row r="53" spans="2:14" s="18" customFormat="1" ht="30" x14ac:dyDescent="0.25">
      <c r="B53" s="29" t="s">
        <v>1090</v>
      </c>
      <c r="C53" s="80" t="s">
        <v>1108</v>
      </c>
      <c r="D53" s="81" t="s">
        <v>1109</v>
      </c>
      <c r="E53" s="82" t="s">
        <v>1021</v>
      </c>
      <c r="F53" s="73" t="s">
        <v>1039</v>
      </c>
      <c r="G53" s="84">
        <v>6.3</v>
      </c>
      <c r="H53" s="86">
        <v>348.51</v>
      </c>
      <c r="I53" s="28">
        <f t="shared" si="11"/>
        <v>2195.61</v>
      </c>
      <c r="J53" s="55">
        <f t="shared" si="9"/>
        <v>432.95</v>
      </c>
      <c r="K53" s="27">
        <f t="shared" si="12"/>
        <v>2727.59</v>
      </c>
      <c r="L53" s="15"/>
      <c r="M53" s="16"/>
      <c r="N53" s="17"/>
    </row>
    <row r="54" spans="2:14" s="18" customFormat="1" x14ac:dyDescent="0.25">
      <c r="B54" s="29" t="s">
        <v>1091</v>
      </c>
      <c r="C54" s="80" t="s">
        <v>1029</v>
      </c>
      <c r="D54" s="81" t="s">
        <v>1030</v>
      </c>
      <c r="E54" s="82" t="s">
        <v>1044</v>
      </c>
      <c r="F54" s="73" t="s">
        <v>1039</v>
      </c>
      <c r="G54" s="83">
        <v>2</v>
      </c>
      <c r="H54" s="86">
        <v>783.41</v>
      </c>
      <c r="I54" s="28">
        <f t="shared" si="11"/>
        <v>1566.82</v>
      </c>
      <c r="J54" s="55">
        <f t="shared" si="9"/>
        <v>973.23</v>
      </c>
      <c r="K54" s="27">
        <f t="shared" si="12"/>
        <v>1946.46</v>
      </c>
      <c r="L54" s="15"/>
      <c r="M54" s="16"/>
      <c r="N54" s="17"/>
    </row>
    <row r="55" spans="2:14" s="18" customFormat="1" ht="30" x14ac:dyDescent="0.25">
      <c r="B55" s="29" t="s">
        <v>1092</v>
      </c>
      <c r="C55" s="80" t="s">
        <v>1110</v>
      </c>
      <c r="D55" s="81" t="s">
        <v>1111</v>
      </c>
      <c r="E55" s="82" t="s">
        <v>1021</v>
      </c>
      <c r="F55" s="73" t="s">
        <v>1039</v>
      </c>
      <c r="G55" s="117">
        <v>0</v>
      </c>
      <c r="H55" s="86">
        <v>211.16</v>
      </c>
      <c r="I55" s="28">
        <f t="shared" si="11"/>
        <v>0</v>
      </c>
      <c r="J55" s="55">
        <f t="shared" si="9"/>
        <v>262.32</v>
      </c>
      <c r="K55" s="27">
        <f t="shared" si="12"/>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3.2</v>
      </c>
      <c r="H57" s="125">
        <v>92.44</v>
      </c>
      <c r="I57" s="126">
        <f t="shared" si="11"/>
        <v>295.81</v>
      </c>
      <c r="J57" s="127">
        <f t="shared" si="9"/>
        <v>114.84</v>
      </c>
      <c r="K57" s="128">
        <f t="shared" si="12"/>
        <v>367.49</v>
      </c>
      <c r="L57" s="15"/>
      <c r="M57" s="16"/>
      <c r="N57" s="17"/>
    </row>
    <row r="58" spans="2:14" s="18" customFormat="1" ht="17.25" customHeight="1" x14ac:dyDescent="0.25">
      <c r="B58" s="136">
        <v>6</v>
      </c>
      <c r="C58" s="259" t="s">
        <v>1095</v>
      </c>
      <c r="D58" s="259"/>
      <c r="E58" s="82"/>
      <c r="F58" s="138"/>
      <c r="G58" s="139"/>
      <c r="H58" s="140"/>
      <c r="I58" s="138">
        <f>SUBTOTAL(9, I59:I64)</f>
        <v>6586.8</v>
      </c>
      <c r="J58" s="138"/>
      <c r="K58" s="141">
        <f>SUBTOTAL(9, K59:K64)</f>
        <v>8182.8</v>
      </c>
      <c r="L58" s="15"/>
      <c r="M58" s="16"/>
      <c r="N58" s="17"/>
    </row>
    <row r="59" spans="2:14" s="18" customFormat="1" ht="45" x14ac:dyDescent="0.25">
      <c r="B59" s="129" t="s">
        <v>974</v>
      </c>
      <c r="C59" s="120" t="s">
        <v>1037</v>
      </c>
      <c r="D59" s="121" t="s">
        <v>1038</v>
      </c>
      <c r="E59" s="82" t="s">
        <v>1005</v>
      </c>
      <c r="F59" s="130" t="s">
        <v>1039</v>
      </c>
      <c r="G59" s="131">
        <v>20</v>
      </c>
      <c r="H59" s="132">
        <v>329.34</v>
      </c>
      <c r="I59" s="133">
        <f t="shared" ref="I59:I71" si="13">ROUND(H59*G59,2)</f>
        <v>6586.8</v>
      </c>
      <c r="J59" s="134">
        <f t="shared" ref="J59:J71" si="14">ROUND(H59*(1+IF(F59="BDI 1",$C$8,IF(F59="BDI 2",$C$9,0))),2)</f>
        <v>409.14</v>
      </c>
      <c r="K59" s="135">
        <f t="shared" ref="K59:K71" si="15">ROUND(J59*G59,2)</f>
        <v>8182.8</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6322.11</v>
      </c>
      <c r="J72" s="55"/>
      <c r="K72" s="27">
        <f>SUBTOTAL(9,K73:K75)</f>
        <v>7852.66</v>
      </c>
      <c r="L72" s="15"/>
      <c r="M72" s="16"/>
      <c r="N72" s="17"/>
    </row>
    <row r="73" spans="2:14" s="18" customFormat="1" ht="75" x14ac:dyDescent="0.25">
      <c r="B73" s="29" t="s">
        <v>1139</v>
      </c>
      <c r="C73" s="80" t="s">
        <v>1104</v>
      </c>
      <c r="D73" s="81" t="s">
        <v>1142</v>
      </c>
      <c r="E73" s="82" t="s">
        <v>1009</v>
      </c>
      <c r="F73" s="73" t="s">
        <v>1039</v>
      </c>
      <c r="G73" s="84">
        <v>612</v>
      </c>
      <c r="H73" s="86">
        <v>0.05</v>
      </c>
      <c r="I73" s="28">
        <f t="shared" ref="I73:I75" si="16">ROUND(H73*G73,2)</f>
        <v>30.6</v>
      </c>
      <c r="J73" s="55">
        <f t="shared" ref="J73:J75" si="17">ROUND(H73*(1+IF(F73="BDI 1",$C$8,IF(F73="BDI 2",$C$9,0))),2)</f>
        <v>0.06</v>
      </c>
      <c r="K73" s="27">
        <f t="shared" ref="K73:K75" si="18">ROUND(J73*G73,2)</f>
        <v>36.72</v>
      </c>
      <c r="L73" s="15"/>
      <c r="M73" s="16"/>
      <c r="N73" s="17"/>
    </row>
    <row r="74" spans="2:14" s="18" customFormat="1" x14ac:dyDescent="0.25">
      <c r="B74" s="29" t="s">
        <v>1140</v>
      </c>
      <c r="C74" s="80" t="s">
        <v>1143</v>
      </c>
      <c r="D74" s="81" t="s">
        <v>1144</v>
      </c>
      <c r="E74" s="82" t="s">
        <v>1021</v>
      </c>
      <c r="F74" s="73" t="s">
        <v>1039</v>
      </c>
      <c r="G74" s="83">
        <v>15</v>
      </c>
      <c r="H74" s="86">
        <v>107.76</v>
      </c>
      <c r="I74" s="28">
        <f t="shared" si="16"/>
        <v>1616.4</v>
      </c>
      <c r="J74" s="55">
        <f t="shared" si="17"/>
        <v>133.87</v>
      </c>
      <c r="K74" s="27">
        <f t="shared" si="18"/>
        <v>2008.05</v>
      </c>
      <c r="L74" s="15"/>
      <c r="M74" s="16"/>
      <c r="N74" s="17"/>
    </row>
    <row r="75" spans="2:14" s="18" customFormat="1" ht="45.75" thickBot="1" x14ac:dyDescent="0.3">
      <c r="B75" s="29" t="s">
        <v>1141</v>
      </c>
      <c r="C75" s="118" t="s">
        <v>1145</v>
      </c>
      <c r="D75" s="81" t="s">
        <v>1146</v>
      </c>
      <c r="E75" s="82" t="s">
        <v>1044</v>
      </c>
      <c r="F75" s="73" t="s">
        <v>1039</v>
      </c>
      <c r="G75" s="83">
        <v>1</v>
      </c>
      <c r="H75" s="86">
        <v>4675.1099999999997</v>
      </c>
      <c r="I75" s="28">
        <f t="shared" si="16"/>
        <v>4675.1099999999997</v>
      </c>
      <c r="J75" s="55">
        <f t="shared" si="17"/>
        <v>5807.89</v>
      </c>
      <c r="K75" s="27">
        <f t="shared" si="18"/>
        <v>5807.89</v>
      </c>
      <c r="L75" s="15"/>
      <c r="M75" s="16"/>
      <c r="N75" s="17"/>
    </row>
    <row r="76" spans="2:14" s="18" customFormat="1" x14ac:dyDescent="0.25">
      <c r="B76" s="251" t="s">
        <v>975</v>
      </c>
      <c r="C76" s="252"/>
      <c r="D76" s="252"/>
      <c r="E76" s="252"/>
      <c r="F76" s="252"/>
      <c r="G76" s="252"/>
      <c r="H76" s="57" t="s">
        <v>976</v>
      </c>
      <c r="I76" s="58">
        <f>SUBTOTAL(9,I15:I75)</f>
        <v>77434.98</v>
      </c>
      <c r="J76" s="57" t="s">
        <v>977</v>
      </c>
      <c r="K76" s="79">
        <f>SUBTOTAL(9,K15:K75)</f>
        <v>96187.050000000017</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345" priority="38">
      <formula>LEN($B15)=1</formula>
    </cfRule>
  </conditionalFormatting>
  <conditionalFormatting sqref="E17:E20 G17:G20">
    <cfRule type="expression" dxfId="344" priority="35">
      <formula>LEN($B17)=1</formula>
    </cfRule>
  </conditionalFormatting>
  <conditionalFormatting sqref="D17:D20">
    <cfRule type="expression" dxfId="343" priority="37">
      <formula>LEN($B17)=1</formula>
    </cfRule>
  </conditionalFormatting>
  <conditionalFormatting sqref="C17:C20">
    <cfRule type="expression" dxfId="342" priority="36">
      <formula>LEN($B17)=1</formula>
    </cfRule>
  </conditionalFormatting>
  <conditionalFormatting sqref="F17:F20">
    <cfRule type="expression" dxfId="341" priority="34">
      <formula>LEN($B17)=1</formula>
    </cfRule>
  </conditionalFormatting>
  <conditionalFormatting sqref="H17:H20">
    <cfRule type="expression" dxfId="340" priority="33">
      <formula>LEN($B17)=1</formula>
    </cfRule>
  </conditionalFormatting>
  <conditionalFormatting sqref="D22:E33">
    <cfRule type="expression" dxfId="339" priority="32">
      <formula>LEN($B22)=1</formula>
    </cfRule>
  </conditionalFormatting>
  <conditionalFormatting sqref="C22:C33">
    <cfRule type="expression" dxfId="338" priority="31">
      <formula>LEN($B22)=1</formula>
    </cfRule>
  </conditionalFormatting>
  <conditionalFormatting sqref="H22:H33">
    <cfRule type="expression" dxfId="337" priority="30">
      <formula>LEN($B22)=1</formula>
    </cfRule>
  </conditionalFormatting>
  <conditionalFormatting sqref="H16">
    <cfRule type="expression" dxfId="336" priority="27">
      <formula>LEN($B16)=1</formula>
    </cfRule>
  </conditionalFormatting>
  <conditionalFormatting sqref="I16:K16">
    <cfRule type="expression" dxfId="335" priority="29">
      <formula>LEN($B16)=1</formula>
    </cfRule>
  </conditionalFormatting>
  <conditionalFormatting sqref="C16:G16">
    <cfRule type="expression" dxfId="334" priority="28">
      <formula>LEN($B16)=1</formula>
    </cfRule>
  </conditionalFormatting>
  <conditionalFormatting sqref="G19">
    <cfRule type="expression" dxfId="333" priority="26">
      <formula>LEN($B19)=1</formula>
    </cfRule>
  </conditionalFormatting>
  <conditionalFormatting sqref="G20">
    <cfRule type="expression" dxfId="332" priority="25">
      <formula>LEN($B20)=1</formula>
    </cfRule>
  </conditionalFormatting>
  <conditionalFormatting sqref="H16">
    <cfRule type="expression" dxfId="331" priority="24">
      <formula>LEN($B16)=1</formula>
    </cfRule>
  </conditionalFormatting>
  <conditionalFormatting sqref="H16">
    <cfRule type="expression" dxfId="330" priority="23">
      <formula>LEN($B16)=1</formula>
    </cfRule>
  </conditionalFormatting>
  <conditionalFormatting sqref="H16">
    <cfRule type="expression" dxfId="329" priority="22">
      <formula>LEN($B16)=1</formula>
    </cfRule>
  </conditionalFormatting>
  <conditionalFormatting sqref="H16">
    <cfRule type="expression" dxfId="328" priority="21">
      <formula>LEN($B16)=1</formula>
    </cfRule>
  </conditionalFormatting>
  <conditionalFormatting sqref="H16">
    <cfRule type="expression" dxfId="327" priority="20">
      <formula>LEN($B16)=1</formula>
    </cfRule>
  </conditionalFormatting>
  <conditionalFormatting sqref="H16">
    <cfRule type="expression" dxfId="326" priority="19">
      <formula>LEN($B16)=1</formula>
    </cfRule>
  </conditionalFormatting>
  <conditionalFormatting sqref="H16">
    <cfRule type="expression" dxfId="325" priority="18">
      <formula>LEN($B16)=1</formula>
    </cfRule>
  </conditionalFormatting>
  <conditionalFormatting sqref="H16">
    <cfRule type="expression" dxfId="324" priority="17">
      <formula>LEN($B16)=1</formula>
    </cfRule>
  </conditionalFormatting>
  <conditionalFormatting sqref="H16">
    <cfRule type="expression" dxfId="323" priority="16">
      <formula>LEN($B16)=1</formula>
    </cfRule>
  </conditionalFormatting>
  <conditionalFormatting sqref="H16">
    <cfRule type="expression" dxfId="322" priority="15">
      <formula>LEN($B16)=1</formula>
    </cfRule>
  </conditionalFormatting>
  <conditionalFormatting sqref="H16">
    <cfRule type="expression" dxfId="321" priority="14">
      <formula>LEN($B16)=1</formula>
    </cfRule>
  </conditionalFormatting>
  <conditionalFormatting sqref="H16">
    <cfRule type="expression" dxfId="320" priority="13">
      <formula>LEN($B16)=1</formula>
    </cfRule>
  </conditionalFormatting>
  <conditionalFormatting sqref="H16">
    <cfRule type="expression" dxfId="319" priority="12">
      <formula>LEN($B16)=1</formula>
    </cfRule>
  </conditionalFormatting>
  <conditionalFormatting sqref="H16">
    <cfRule type="expression" dxfId="318" priority="11">
      <formula>LEN($B16)=1</formula>
    </cfRule>
  </conditionalFormatting>
  <conditionalFormatting sqref="H16">
    <cfRule type="expression" dxfId="317" priority="10">
      <formula>LEN($B16)=1</formula>
    </cfRule>
  </conditionalFormatting>
  <conditionalFormatting sqref="H16">
    <cfRule type="expression" dxfId="316" priority="9">
      <formula>LEN($B16)=1</formula>
    </cfRule>
  </conditionalFormatting>
  <conditionalFormatting sqref="H16">
    <cfRule type="expression" dxfId="315" priority="8">
      <formula>LEN($B16)=1</formula>
    </cfRule>
  </conditionalFormatting>
  <conditionalFormatting sqref="H16">
    <cfRule type="expression" dxfId="314" priority="7">
      <formula>LEN($B16)=1</formula>
    </cfRule>
  </conditionalFormatting>
  <conditionalFormatting sqref="H16">
    <cfRule type="expression" dxfId="313" priority="6">
      <formula>LEN($B16)=1</formula>
    </cfRule>
  </conditionalFormatting>
  <conditionalFormatting sqref="H16">
    <cfRule type="expression" dxfId="312" priority="5">
      <formula>LEN($B16)=1</formula>
    </cfRule>
  </conditionalFormatting>
  <conditionalFormatting sqref="H16">
    <cfRule type="expression" dxfId="311" priority="4">
      <formula>LEN($B16)=1</formula>
    </cfRule>
  </conditionalFormatting>
  <conditionalFormatting sqref="H16">
    <cfRule type="expression" dxfId="310" priority="3">
      <formula>LEN($B16)=1</formula>
    </cfRule>
  </conditionalFormatting>
  <conditionalFormatting sqref="H16">
    <cfRule type="expression" dxfId="309" priority="2">
      <formula>LEN($B16)=1</formula>
    </cfRule>
  </conditionalFormatting>
  <conditionalFormatting sqref="H16">
    <cfRule type="expression" dxfId="308" priority="1">
      <formula>LEN($B16)=1</formula>
    </cfRule>
  </conditionalFormatting>
  <dataValidations disablePrompts="1"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8.2851562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1162</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787.16</v>
      </c>
      <c r="J15" s="54"/>
      <c r="K15" s="77">
        <f>SUBTOTAL(9,K16:K20)</f>
        <v>2749.1</v>
      </c>
      <c r="L15" s="15"/>
    </row>
    <row r="16" spans="2:14" s="18" customFormat="1" ht="15" customHeight="1" x14ac:dyDescent="0.25">
      <c r="B16" s="26" t="s">
        <v>955</v>
      </c>
      <c r="C16" s="183" t="s">
        <v>1104</v>
      </c>
      <c r="D16" s="194" t="s">
        <v>1173</v>
      </c>
      <c r="E16" s="82" t="s">
        <v>1044</v>
      </c>
      <c r="F16" s="195" t="s">
        <v>1039</v>
      </c>
      <c r="G16" s="231">
        <f>ROUND(SUM(0.0933/18),5)</f>
        <v>5.1799999999999997E-3</v>
      </c>
      <c r="H16" s="193">
        <v>275242.32</v>
      </c>
      <c r="I16" s="133">
        <f>ROUND(H16*G16,2)</f>
        <v>1425.76</v>
      </c>
      <c r="J16" s="134">
        <f>ROUND(H16*(1+IF(F16="BDI 1",$C$8,IF(F16="BDI 2",$C$9,0))),2)</f>
        <v>341933.53</v>
      </c>
      <c r="K16" s="135">
        <f>ROUND(J16*G16,2)</f>
        <v>1771.22</v>
      </c>
      <c r="L16" s="15"/>
    </row>
    <row r="17" spans="2:14" s="18" customFormat="1" ht="71.25" x14ac:dyDescent="0.25">
      <c r="B17" s="26" t="s">
        <v>956</v>
      </c>
      <c r="C17" s="109" t="s">
        <v>1047</v>
      </c>
      <c r="D17" s="108" t="s">
        <v>1043</v>
      </c>
      <c r="E17" s="27" t="s">
        <v>1044</v>
      </c>
      <c r="F17" s="73" t="s">
        <v>1039</v>
      </c>
      <c r="G17" s="233">
        <v>0</v>
      </c>
      <c r="H17" s="110">
        <v>1110.6500000000001</v>
      </c>
      <c r="I17" s="28">
        <f>ROUND(H17*G17,2)</f>
        <v>0</v>
      </c>
      <c r="J17" s="55">
        <f>ROUND(H17*(1+IF(F17="BDI 1",$C$8,IF(F17="BDI 2",$C$9,0))),2)</f>
        <v>1379.76</v>
      </c>
      <c r="K17" s="27">
        <f>ROUND(J17*G17,2)</f>
        <v>0</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9.3299999999999994E-2</v>
      </c>
      <c r="H19" s="110">
        <v>633.51</v>
      </c>
      <c r="I19" s="28">
        <f t="shared" si="0"/>
        <v>59.11</v>
      </c>
      <c r="J19" s="55">
        <f t="shared" si="1"/>
        <v>787.01</v>
      </c>
      <c r="K19" s="27">
        <f>ROUND(J19*G19,2)</f>
        <v>73.430000000000007</v>
      </c>
      <c r="L19" s="15"/>
    </row>
    <row r="20" spans="2:14" s="18" customFormat="1" x14ac:dyDescent="0.25">
      <c r="B20" s="26" t="s">
        <v>1174</v>
      </c>
      <c r="C20" s="109" t="s">
        <v>1049</v>
      </c>
      <c r="D20" s="108" t="s">
        <v>1046</v>
      </c>
      <c r="E20" s="27" t="s">
        <v>1006</v>
      </c>
      <c r="F20" s="73" t="s">
        <v>1039</v>
      </c>
      <c r="G20" s="197">
        <v>9.3299999999999994E-2</v>
      </c>
      <c r="H20" s="110">
        <v>515</v>
      </c>
      <c r="I20" s="28">
        <f t="shared" si="0"/>
        <v>48.05</v>
      </c>
      <c r="J20" s="55">
        <f t="shared" si="1"/>
        <v>639.78</v>
      </c>
      <c r="K20" s="27">
        <f>ROUND(J20*G20,2)</f>
        <v>59.69</v>
      </c>
      <c r="L20" s="15"/>
    </row>
    <row r="21" spans="2:14" s="18" customFormat="1" ht="15" customHeight="1" x14ac:dyDescent="0.25">
      <c r="B21" s="26">
        <v>2</v>
      </c>
      <c r="C21" s="46"/>
      <c r="D21" s="47" t="s">
        <v>1010</v>
      </c>
      <c r="E21" s="48"/>
      <c r="F21" s="48"/>
      <c r="G21" s="49"/>
      <c r="H21" s="52"/>
      <c r="I21" s="53">
        <f>SUBTOTAL(9,I22:I33)</f>
        <v>1387.11</v>
      </c>
      <c r="J21" s="56"/>
      <c r="K21" s="78">
        <f>SUBTOTAL(9,K22:K33)</f>
        <v>1720.6399999999999</v>
      </c>
      <c r="L21" s="15"/>
    </row>
    <row r="22" spans="2:14" s="18" customFormat="1" x14ac:dyDescent="0.25">
      <c r="B22" s="26" t="s">
        <v>959</v>
      </c>
      <c r="C22" s="109" t="s">
        <v>1011</v>
      </c>
      <c r="D22" s="108" t="s">
        <v>1050</v>
      </c>
      <c r="E22" s="27" t="s">
        <v>1009</v>
      </c>
      <c r="F22" s="73" t="s">
        <v>1039</v>
      </c>
      <c r="G22" s="84">
        <v>210</v>
      </c>
      <c r="H22" s="110">
        <v>0.86</v>
      </c>
      <c r="I22" s="28">
        <f>ROUND(H22*G22,2)</f>
        <v>180.6</v>
      </c>
      <c r="J22" s="55">
        <f t="shared" ref="J22:J33" si="2">ROUND(H22*(1+IF(F22="BDI 1",$C$8,IF(F22="BDI 2",$C$9,0))),2)</f>
        <v>1.07</v>
      </c>
      <c r="K22" s="27">
        <f>ROUND(J22*G22,2)</f>
        <v>224.7</v>
      </c>
      <c r="L22" s="15"/>
      <c r="M22" s="16"/>
      <c r="N22" s="17"/>
    </row>
    <row r="23" spans="2:14" s="18" customFormat="1" ht="28.5" x14ac:dyDescent="0.25">
      <c r="B23" s="26" t="s">
        <v>960</v>
      </c>
      <c r="C23" s="109" t="s">
        <v>1060</v>
      </c>
      <c r="D23" s="108" t="s">
        <v>1051</v>
      </c>
      <c r="E23" s="27" t="s">
        <v>1009</v>
      </c>
      <c r="F23" s="73" t="s">
        <v>1039</v>
      </c>
      <c r="G23" s="84">
        <v>0</v>
      </c>
      <c r="H23" s="110">
        <v>2.59</v>
      </c>
      <c r="I23" s="28">
        <f t="shared" ref="I23:I27" si="3">ROUND(H23*G23,2)</f>
        <v>0</v>
      </c>
      <c r="J23" s="55">
        <f t="shared" si="2"/>
        <v>3.22</v>
      </c>
      <c r="K23" s="27">
        <f>ROUND(J23*G23,2)</f>
        <v>0</v>
      </c>
      <c r="L23" s="15"/>
      <c r="M23" s="16"/>
      <c r="N23" s="17"/>
    </row>
    <row r="24" spans="2:14" s="18" customFormat="1" ht="25.5" customHeight="1" x14ac:dyDescent="0.25">
      <c r="B24" s="26" t="s">
        <v>961</v>
      </c>
      <c r="C24" s="109" t="s">
        <v>1012</v>
      </c>
      <c r="D24" s="108" t="s">
        <v>1013</v>
      </c>
      <c r="E24" s="27" t="s">
        <v>1005</v>
      </c>
      <c r="F24" s="73" t="s">
        <v>1039</v>
      </c>
      <c r="G24" s="84">
        <v>0</v>
      </c>
      <c r="H24" s="110">
        <v>3.64</v>
      </c>
      <c r="I24" s="28">
        <f t="shared" si="3"/>
        <v>0</v>
      </c>
      <c r="J24" s="55">
        <f t="shared" si="2"/>
        <v>4.5199999999999996</v>
      </c>
      <c r="K24" s="27">
        <f>ROUND(J24*G24,2)</f>
        <v>0</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3">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15.29</v>
      </c>
      <c r="H29" s="110">
        <v>3.3</v>
      </c>
      <c r="I29" s="28">
        <f t="shared" ref="I29:I33" si="5">ROUND(H29*G29,2)</f>
        <v>50.46</v>
      </c>
      <c r="J29" s="55">
        <f t="shared" si="2"/>
        <v>4.0999999999999996</v>
      </c>
      <c r="K29" s="27">
        <f>ROUND(J29*G29,2)</f>
        <v>62.69</v>
      </c>
      <c r="L29" s="15"/>
      <c r="M29" s="16"/>
      <c r="N29" s="17"/>
    </row>
    <row r="30" spans="2:14" s="18" customFormat="1" ht="71.25" x14ac:dyDescent="0.25">
      <c r="B30" s="26" t="s">
        <v>1070</v>
      </c>
      <c r="C30" s="109" t="s">
        <v>1066</v>
      </c>
      <c r="D30" s="108" t="s">
        <v>1056</v>
      </c>
      <c r="E30" s="27" t="s">
        <v>1005</v>
      </c>
      <c r="F30" s="73" t="s">
        <v>1039</v>
      </c>
      <c r="G30" s="111">
        <v>42</v>
      </c>
      <c r="H30" s="110">
        <v>14.25</v>
      </c>
      <c r="I30" s="28">
        <f t="shared" si="5"/>
        <v>598.5</v>
      </c>
      <c r="J30" s="55">
        <f t="shared" si="2"/>
        <v>17.7</v>
      </c>
      <c r="K30" s="27">
        <f>ROUND(J30*G30,2)</f>
        <v>743.4</v>
      </c>
      <c r="L30" s="15"/>
      <c r="M30" s="16"/>
      <c r="N30" s="17"/>
    </row>
    <row r="31" spans="2:14" s="18" customFormat="1" x14ac:dyDescent="0.25">
      <c r="B31" s="26" t="s">
        <v>1071</v>
      </c>
      <c r="C31" s="109" t="s">
        <v>1014</v>
      </c>
      <c r="D31" s="108" t="s">
        <v>1057</v>
      </c>
      <c r="E31" s="27" t="s">
        <v>1005</v>
      </c>
      <c r="F31" s="73" t="s">
        <v>1039</v>
      </c>
      <c r="G31" s="84">
        <v>0</v>
      </c>
      <c r="H31" s="110">
        <v>31.69</v>
      </c>
      <c r="I31" s="28">
        <f t="shared" si="5"/>
        <v>0</v>
      </c>
      <c r="J31" s="55">
        <f t="shared" si="2"/>
        <v>39.369999999999997</v>
      </c>
      <c r="K31" s="27">
        <f>ROUND(J31*G31,2)</f>
        <v>0</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945</v>
      </c>
      <c r="H33" s="146">
        <v>0.59</v>
      </c>
      <c r="I33" s="126">
        <f t="shared" si="5"/>
        <v>557.54999999999995</v>
      </c>
      <c r="J33" s="127">
        <f t="shared" si="2"/>
        <v>0.73</v>
      </c>
      <c r="K33" s="128">
        <f t="shared" ref="K33" si="6">ROUND(J33*G33,2)</f>
        <v>689.85</v>
      </c>
      <c r="L33" s="15"/>
      <c r="M33" s="16"/>
      <c r="N33" s="17"/>
    </row>
    <row r="34" spans="1:14" s="18" customFormat="1" x14ac:dyDescent="0.25">
      <c r="B34" s="151">
        <v>3</v>
      </c>
      <c r="C34" s="152"/>
      <c r="D34" s="153" t="s">
        <v>1076</v>
      </c>
      <c r="E34" s="138"/>
      <c r="F34" s="138"/>
      <c r="G34" s="154"/>
      <c r="H34" s="155"/>
      <c r="I34" s="156">
        <f>SUBTOTAL(9,I35:I36)</f>
        <v>10873.2</v>
      </c>
      <c r="J34" s="157"/>
      <c r="K34" s="141">
        <f>SUBTOTAL(9,K35:K36)</f>
        <v>13507.8</v>
      </c>
      <c r="L34" s="15"/>
      <c r="M34" s="16"/>
      <c r="N34" s="17"/>
    </row>
    <row r="35" spans="1:14" s="18" customFormat="1" ht="30" x14ac:dyDescent="0.25">
      <c r="B35" s="25" t="s">
        <v>964</v>
      </c>
      <c r="C35" s="147" t="s">
        <v>1033</v>
      </c>
      <c r="D35" s="148" t="s">
        <v>1074</v>
      </c>
      <c r="E35" s="112" t="s">
        <v>1021</v>
      </c>
      <c r="F35" s="130" t="s">
        <v>1039</v>
      </c>
      <c r="G35" s="149">
        <v>60</v>
      </c>
      <c r="H35" s="150">
        <v>43.43</v>
      </c>
      <c r="I35" s="133">
        <f>ROUND(H35*G35,2)</f>
        <v>2605.8000000000002</v>
      </c>
      <c r="J35" s="134">
        <f t="shared" ref="J35:J36" si="7">ROUND(H35*(1+IF(F35="BDI 1",$C$8,IF(F35="BDI 2",$C$9,0))),2)</f>
        <v>53.95</v>
      </c>
      <c r="K35" s="135">
        <f>ROUND(J35*G35,2)</f>
        <v>3237</v>
      </c>
      <c r="L35" s="15"/>
      <c r="M35" s="16"/>
      <c r="N35" s="17"/>
    </row>
    <row r="36" spans="1:14" s="18" customFormat="1" ht="60" x14ac:dyDescent="0.25">
      <c r="B36" s="142" t="s">
        <v>965</v>
      </c>
      <c r="C36" s="158" t="s">
        <v>1034</v>
      </c>
      <c r="D36" s="119" t="s">
        <v>1075</v>
      </c>
      <c r="E36" s="82" t="s">
        <v>1009</v>
      </c>
      <c r="F36" s="123" t="s">
        <v>1039</v>
      </c>
      <c r="G36" s="159">
        <v>180</v>
      </c>
      <c r="H36" s="160">
        <v>45.93</v>
      </c>
      <c r="I36" s="126">
        <f t="shared" ref="I36" si="8">ROUND(H36*G36,2)</f>
        <v>8267.4</v>
      </c>
      <c r="J36" s="127">
        <f t="shared" si="7"/>
        <v>57.06</v>
      </c>
      <c r="K36" s="128">
        <f>ROUND(J36*G36,2)</f>
        <v>10270.799999999999</v>
      </c>
      <c r="L36" s="15"/>
      <c r="M36" s="16"/>
      <c r="N36" s="17"/>
    </row>
    <row r="37" spans="1:14" s="18" customFormat="1" x14ac:dyDescent="0.25">
      <c r="B37" s="151">
        <v>4</v>
      </c>
      <c r="C37" s="152"/>
      <c r="D37" s="153" t="s">
        <v>1077</v>
      </c>
      <c r="E37" s="138"/>
      <c r="F37" s="138"/>
      <c r="G37" s="154"/>
      <c r="H37" s="155"/>
      <c r="I37" s="156">
        <f>SUBTOTAL(9,I38:I42)</f>
        <v>0</v>
      </c>
      <c r="J37" s="157"/>
      <c r="K37" s="141">
        <f>SUBTOTAL(9,K38:K42)</f>
        <v>0</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 t="shared" ref="J38:J57" si="9">ROUND(H38*(1+IF(F38="BDI 1",$C$8,IF(F38="BDI 2",$C$9,0))),2)</f>
        <v>152.06</v>
      </c>
      <c r="K38" s="135">
        <f t="shared" ref="K38:K42" si="10">ROUND(J38*G38,2)</f>
        <v>0</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0</v>
      </c>
      <c r="H41" s="86">
        <v>20.66</v>
      </c>
      <c r="I41" s="28">
        <f t="shared" si="11"/>
        <v>0</v>
      </c>
      <c r="J41" s="55">
        <f t="shared" si="9"/>
        <v>25.67</v>
      </c>
      <c r="K41" s="27">
        <f t="shared" si="10"/>
        <v>0</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1346.4</v>
      </c>
      <c r="J43" s="164"/>
      <c r="K43" s="165">
        <f>SUBTOTAL(9, K44:K57)</f>
        <v>1672.8</v>
      </c>
      <c r="L43" s="170"/>
      <c r="M43" s="171"/>
      <c r="N43" s="172"/>
    </row>
    <row r="44" spans="1:14" s="18" customFormat="1" ht="30" x14ac:dyDescent="0.25">
      <c r="B44" s="129" t="s">
        <v>971</v>
      </c>
      <c r="C44" s="120" t="s">
        <v>1097</v>
      </c>
      <c r="D44" s="121" t="s">
        <v>1098</v>
      </c>
      <c r="E44" s="82" t="s">
        <v>1009</v>
      </c>
      <c r="F44" s="130" t="s">
        <v>1039</v>
      </c>
      <c r="G44" s="161">
        <v>0</v>
      </c>
      <c r="H44" s="132">
        <v>39.619999999999997</v>
      </c>
      <c r="I44" s="133">
        <f t="shared" si="11"/>
        <v>0</v>
      </c>
      <c r="J44" s="134">
        <f t="shared" si="9"/>
        <v>49.22</v>
      </c>
      <c r="K44" s="135">
        <f t="shared" ref="K44:K57" si="12">ROUND(J44*G44,2)</f>
        <v>0</v>
      </c>
      <c r="L44" s="15"/>
      <c r="M44" s="16"/>
      <c r="N44" s="17"/>
    </row>
    <row r="45" spans="1:14" s="18" customFormat="1" ht="30" x14ac:dyDescent="0.25">
      <c r="B45" s="29" t="s">
        <v>972</v>
      </c>
      <c r="C45" s="80" t="s">
        <v>1027</v>
      </c>
      <c r="D45" s="81" t="s">
        <v>1099</v>
      </c>
      <c r="E45" s="82" t="s">
        <v>1005</v>
      </c>
      <c r="F45" s="73" t="s">
        <v>1039</v>
      </c>
      <c r="G45" s="84">
        <v>0</v>
      </c>
      <c r="H45" s="86">
        <v>322.69</v>
      </c>
      <c r="I45" s="28">
        <f t="shared" si="11"/>
        <v>0</v>
      </c>
      <c r="J45" s="55">
        <f t="shared" si="9"/>
        <v>400.88</v>
      </c>
      <c r="K45" s="27">
        <f t="shared" si="12"/>
        <v>0</v>
      </c>
      <c r="L45" s="15"/>
      <c r="M45" s="16"/>
      <c r="N45" s="17"/>
    </row>
    <row r="46" spans="1:14" s="18" customFormat="1" ht="30" x14ac:dyDescent="0.25">
      <c r="B46" s="29" t="s">
        <v>973</v>
      </c>
      <c r="C46" s="80" t="s">
        <v>1022</v>
      </c>
      <c r="D46" s="81" t="s">
        <v>1023</v>
      </c>
      <c r="E46" s="82" t="s">
        <v>1021</v>
      </c>
      <c r="F46" s="73" t="s">
        <v>1039</v>
      </c>
      <c r="G46" s="84">
        <v>0</v>
      </c>
      <c r="H46" s="86">
        <v>77.81</v>
      </c>
      <c r="I46" s="28">
        <f t="shared" si="11"/>
        <v>0</v>
      </c>
      <c r="J46" s="55">
        <f t="shared" si="9"/>
        <v>96.66</v>
      </c>
      <c r="K46" s="27">
        <f t="shared" si="12"/>
        <v>0</v>
      </c>
      <c r="L46" s="15"/>
      <c r="M46" s="16"/>
      <c r="N46" s="17"/>
    </row>
    <row r="47" spans="1:14" s="18" customFormat="1" ht="30" x14ac:dyDescent="0.25">
      <c r="B47" s="29" t="s">
        <v>1084</v>
      </c>
      <c r="C47" s="80" t="s">
        <v>1024</v>
      </c>
      <c r="D47" s="81" t="s">
        <v>1025</v>
      </c>
      <c r="E47" s="82" t="s">
        <v>1021</v>
      </c>
      <c r="F47" s="73" t="s">
        <v>1039</v>
      </c>
      <c r="G47" s="84">
        <v>0</v>
      </c>
      <c r="H47" s="86">
        <v>148.18</v>
      </c>
      <c r="I47" s="28">
        <f t="shared" si="11"/>
        <v>0</v>
      </c>
      <c r="J47" s="55">
        <f t="shared" si="9"/>
        <v>184.08</v>
      </c>
      <c r="K47" s="27">
        <f t="shared" si="12"/>
        <v>0</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60</v>
      </c>
      <c r="H49" s="115">
        <v>22.44</v>
      </c>
      <c r="I49" s="28">
        <f t="shared" si="11"/>
        <v>1346.4</v>
      </c>
      <c r="J49" s="55">
        <f t="shared" si="9"/>
        <v>27.88</v>
      </c>
      <c r="K49" s="27">
        <f t="shared" si="12"/>
        <v>1672.8</v>
      </c>
      <c r="L49" s="15"/>
      <c r="M49" s="16"/>
      <c r="N49" s="17"/>
    </row>
    <row r="50" spans="2:14" s="18" customFormat="1" ht="30" x14ac:dyDescent="0.25">
      <c r="B50" s="29" t="s">
        <v>1087</v>
      </c>
      <c r="C50" s="80" t="s">
        <v>1104</v>
      </c>
      <c r="D50" s="81" t="s">
        <v>1105</v>
      </c>
      <c r="E50" s="82" t="s">
        <v>1044</v>
      </c>
      <c r="F50" s="73" t="s">
        <v>1039</v>
      </c>
      <c r="G50" s="84">
        <v>0</v>
      </c>
      <c r="H50" s="86">
        <v>1265.78</v>
      </c>
      <c r="I50" s="28">
        <f t="shared" si="11"/>
        <v>0</v>
      </c>
      <c r="J50" s="55">
        <f t="shared" si="9"/>
        <v>1572.48</v>
      </c>
      <c r="K50" s="27">
        <f t="shared" si="12"/>
        <v>0</v>
      </c>
      <c r="L50" s="15"/>
      <c r="M50" s="16"/>
      <c r="N50" s="17"/>
    </row>
    <row r="51" spans="2:14" s="18" customFormat="1" x14ac:dyDescent="0.25">
      <c r="B51" s="29" t="s">
        <v>1088</v>
      </c>
      <c r="C51" s="80" t="s">
        <v>1028</v>
      </c>
      <c r="D51" s="81" t="s">
        <v>1106</v>
      </c>
      <c r="E51" s="82" t="s">
        <v>1044</v>
      </c>
      <c r="F51" s="73" t="s">
        <v>1039</v>
      </c>
      <c r="G51" s="84">
        <v>0</v>
      </c>
      <c r="H51" s="86">
        <v>398.63</v>
      </c>
      <c r="I51" s="28">
        <f t="shared" si="11"/>
        <v>0</v>
      </c>
      <c r="J51" s="55">
        <f t="shared" si="9"/>
        <v>495.22</v>
      </c>
      <c r="K51" s="27">
        <f t="shared" si="12"/>
        <v>0</v>
      </c>
      <c r="L51" s="15"/>
      <c r="M51" s="16"/>
      <c r="N51" s="17"/>
    </row>
    <row r="52" spans="2:14" s="18" customFormat="1" ht="45" x14ac:dyDescent="0.25">
      <c r="B52" s="29" t="s">
        <v>1089</v>
      </c>
      <c r="C52" s="80" t="s">
        <v>1026</v>
      </c>
      <c r="D52" s="81" t="s">
        <v>1107</v>
      </c>
      <c r="E52" s="82" t="s">
        <v>1044</v>
      </c>
      <c r="F52" s="73" t="s">
        <v>1039</v>
      </c>
      <c r="G52" s="84">
        <v>0</v>
      </c>
      <c r="H52" s="86">
        <v>815.35</v>
      </c>
      <c r="I52" s="28">
        <f t="shared" si="11"/>
        <v>0</v>
      </c>
      <c r="J52" s="55">
        <f t="shared" si="9"/>
        <v>1012.91</v>
      </c>
      <c r="K52" s="27">
        <f t="shared" si="12"/>
        <v>0</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0</v>
      </c>
      <c r="H54" s="86">
        <v>783.41</v>
      </c>
      <c r="I54" s="28">
        <f t="shared" si="11"/>
        <v>0</v>
      </c>
      <c r="J54" s="55">
        <f t="shared" si="9"/>
        <v>973.23</v>
      </c>
      <c r="K54" s="27">
        <f t="shared" si="12"/>
        <v>0</v>
      </c>
      <c r="L54" s="15"/>
      <c r="M54" s="16"/>
      <c r="N54" s="17"/>
    </row>
    <row r="55" spans="2:14" s="18" customFormat="1" ht="30" x14ac:dyDescent="0.25">
      <c r="B55" s="29" t="s">
        <v>1092</v>
      </c>
      <c r="C55" s="80" t="s">
        <v>1110</v>
      </c>
      <c r="D55" s="81" t="s">
        <v>1111</v>
      </c>
      <c r="E55" s="82" t="s">
        <v>1021</v>
      </c>
      <c r="F55" s="73" t="s">
        <v>1039</v>
      </c>
      <c r="G55" s="117">
        <v>0</v>
      </c>
      <c r="H55" s="86">
        <v>211.16</v>
      </c>
      <c r="I55" s="28">
        <f t="shared" si="11"/>
        <v>0</v>
      </c>
      <c r="J55" s="55">
        <f t="shared" si="9"/>
        <v>262.32</v>
      </c>
      <c r="K55" s="27">
        <f t="shared" si="12"/>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0</v>
      </c>
      <c r="H57" s="125">
        <v>92.44</v>
      </c>
      <c r="I57" s="126">
        <f t="shared" si="11"/>
        <v>0</v>
      </c>
      <c r="J57" s="127">
        <f t="shared" si="9"/>
        <v>114.84</v>
      </c>
      <c r="K57" s="128">
        <f t="shared" si="12"/>
        <v>0</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10.5</v>
      </c>
      <c r="J72" s="55"/>
      <c r="K72" s="27">
        <f>SUBTOTAL(9,K73:K75)</f>
        <v>12.6</v>
      </c>
      <c r="L72" s="15"/>
      <c r="M72" s="16"/>
      <c r="N72" s="17"/>
    </row>
    <row r="73" spans="2:14" s="18" customFormat="1" ht="75" x14ac:dyDescent="0.25">
      <c r="B73" s="29" t="s">
        <v>1139</v>
      </c>
      <c r="C73" s="80" t="s">
        <v>1104</v>
      </c>
      <c r="D73" s="81" t="s">
        <v>1142</v>
      </c>
      <c r="E73" s="82" t="s">
        <v>1009</v>
      </c>
      <c r="F73" s="73" t="s">
        <v>1039</v>
      </c>
      <c r="G73" s="84">
        <v>210</v>
      </c>
      <c r="H73" s="86">
        <v>0.05</v>
      </c>
      <c r="I73" s="28">
        <f t="shared" ref="I73:I75" si="16">ROUND(H73*G73,2)</f>
        <v>10.5</v>
      </c>
      <c r="J73" s="55">
        <f t="shared" ref="J73:J75" si="17">ROUND(H73*(1+IF(F73="BDI 1",$C$8,IF(F73="BDI 2",$C$9,0))),2)</f>
        <v>0.06</v>
      </c>
      <c r="K73" s="27">
        <f t="shared" ref="K73:K75" si="18">ROUND(J73*G73,2)</f>
        <v>12.6</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 t="shared" si="17"/>
        <v>133.87</v>
      </c>
      <c r="K74" s="27">
        <f t="shared" si="18"/>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15830.13</v>
      </c>
      <c r="J76" s="57" t="s">
        <v>977</v>
      </c>
      <c r="K76" s="79">
        <f>SUBTOTAL(9,K15:K75)</f>
        <v>19662.939999999999</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307" priority="40">
      <formula>LEN($B15)=1</formula>
    </cfRule>
  </conditionalFormatting>
  <conditionalFormatting sqref="E17:E20 G17:G20">
    <cfRule type="expression" dxfId="306" priority="37">
      <formula>LEN($B17)=1</formula>
    </cfRule>
  </conditionalFormatting>
  <conditionalFormatting sqref="D17:D20">
    <cfRule type="expression" dxfId="305" priority="39">
      <formula>LEN($B17)=1</formula>
    </cfRule>
  </conditionalFormatting>
  <conditionalFormatting sqref="C17:C20">
    <cfRule type="expression" dxfId="304" priority="38">
      <formula>LEN($B17)=1</formula>
    </cfRule>
  </conditionalFormatting>
  <conditionalFormatting sqref="F17:F20">
    <cfRule type="expression" dxfId="303" priority="36">
      <formula>LEN($B17)=1</formula>
    </cfRule>
  </conditionalFormatting>
  <conditionalFormatting sqref="H17:H20">
    <cfRule type="expression" dxfId="302" priority="35">
      <formula>LEN($B17)=1</formula>
    </cfRule>
  </conditionalFormatting>
  <conditionalFormatting sqref="D22:E33">
    <cfRule type="expression" dxfId="301" priority="34">
      <formula>LEN($B22)=1</formula>
    </cfRule>
  </conditionalFormatting>
  <conditionalFormatting sqref="C22:C33">
    <cfRule type="expression" dxfId="300" priority="33">
      <formula>LEN($B22)=1</formula>
    </cfRule>
  </conditionalFormatting>
  <conditionalFormatting sqref="H22:H33">
    <cfRule type="expression" dxfId="299" priority="32">
      <formula>LEN($B22)=1</formula>
    </cfRule>
  </conditionalFormatting>
  <conditionalFormatting sqref="H16">
    <cfRule type="expression" dxfId="298" priority="29">
      <formula>LEN($B16)=1</formula>
    </cfRule>
  </conditionalFormatting>
  <conditionalFormatting sqref="I16:K16">
    <cfRule type="expression" dxfId="297" priority="31">
      <formula>LEN($B16)=1</formula>
    </cfRule>
  </conditionalFormatting>
  <conditionalFormatting sqref="C16:G16">
    <cfRule type="expression" dxfId="296" priority="30">
      <formula>LEN($B16)=1</formula>
    </cfRule>
  </conditionalFormatting>
  <conditionalFormatting sqref="G19">
    <cfRule type="expression" dxfId="295" priority="28">
      <formula>LEN($B19)=1</formula>
    </cfRule>
  </conditionalFormatting>
  <conditionalFormatting sqref="G19">
    <cfRule type="expression" dxfId="294" priority="27">
      <formula>LEN($B19)=1</formula>
    </cfRule>
  </conditionalFormatting>
  <conditionalFormatting sqref="G20">
    <cfRule type="expression" dxfId="293" priority="26">
      <formula>LEN($B20)=1</formula>
    </cfRule>
  </conditionalFormatting>
  <conditionalFormatting sqref="H16">
    <cfRule type="expression" dxfId="292" priority="25">
      <formula>LEN($B16)=1</formula>
    </cfRule>
  </conditionalFormatting>
  <conditionalFormatting sqref="H16">
    <cfRule type="expression" dxfId="291" priority="24">
      <formula>LEN($B16)=1</formula>
    </cfRule>
  </conditionalFormatting>
  <conditionalFormatting sqref="H16">
    <cfRule type="expression" dxfId="290" priority="23">
      <formula>LEN($B16)=1</formula>
    </cfRule>
  </conditionalFormatting>
  <conditionalFormatting sqref="H16">
    <cfRule type="expression" dxfId="289" priority="22">
      <formula>LEN($B16)=1</formula>
    </cfRule>
  </conditionalFormatting>
  <conditionalFormatting sqref="H16">
    <cfRule type="expression" dxfId="288" priority="21">
      <formula>LEN($B16)=1</formula>
    </cfRule>
  </conditionalFormatting>
  <conditionalFormatting sqref="H16">
    <cfRule type="expression" dxfId="287" priority="20">
      <formula>LEN($B16)=1</formula>
    </cfRule>
  </conditionalFormatting>
  <conditionalFormatting sqref="H16">
    <cfRule type="expression" dxfId="286" priority="19">
      <formula>LEN($B16)=1</formula>
    </cfRule>
  </conditionalFormatting>
  <conditionalFormatting sqref="H16">
    <cfRule type="expression" dxfId="285" priority="18">
      <formula>LEN($B16)=1</formula>
    </cfRule>
  </conditionalFormatting>
  <conditionalFormatting sqref="H16">
    <cfRule type="expression" dxfId="284" priority="17">
      <formula>LEN($B16)=1</formula>
    </cfRule>
  </conditionalFormatting>
  <conditionalFormatting sqref="H16">
    <cfRule type="expression" dxfId="283" priority="16">
      <formula>LEN($B16)=1</formula>
    </cfRule>
  </conditionalFormatting>
  <conditionalFormatting sqref="H16">
    <cfRule type="expression" dxfId="282" priority="15">
      <formula>LEN($B16)=1</formula>
    </cfRule>
  </conditionalFormatting>
  <conditionalFormatting sqref="H16">
    <cfRule type="expression" dxfId="281" priority="14">
      <formula>LEN($B16)=1</formula>
    </cfRule>
  </conditionalFormatting>
  <conditionalFormatting sqref="H16">
    <cfRule type="expression" dxfId="280" priority="13">
      <formula>LEN($B16)=1</formula>
    </cfRule>
  </conditionalFormatting>
  <conditionalFormatting sqref="H16">
    <cfRule type="expression" dxfId="279" priority="12">
      <formula>LEN($B16)=1</formula>
    </cfRule>
  </conditionalFormatting>
  <conditionalFormatting sqref="H16">
    <cfRule type="expression" dxfId="278" priority="11">
      <formula>LEN($B16)=1</formula>
    </cfRule>
  </conditionalFormatting>
  <conditionalFormatting sqref="H16">
    <cfRule type="expression" dxfId="277" priority="10">
      <formula>LEN($B16)=1</formula>
    </cfRule>
  </conditionalFormatting>
  <conditionalFormatting sqref="H16">
    <cfRule type="expression" dxfId="276" priority="9">
      <formula>LEN($B16)=1</formula>
    </cfRule>
  </conditionalFormatting>
  <conditionalFormatting sqref="H16">
    <cfRule type="expression" dxfId="275" priority="8">
      <formula>LEN($B16)=1</formula>
    </cfRule>
  </conditionalFormatting>
  <conditionalFormatting sqref="H16">
    <cfRule type="expression" dxfId="274" priority="7">
      <formula>LEN($B16)=1</formula>
    </cfRule>
  </conditionalFormatting>
  <conditionalFormatting sqref="H16">
    <cfRule type="expression" dxfId="273" priority="6">
      <formula>LEN($B16)=1</formula>
    </cfRule>
  </conditionalFormatting>
  <conditionalFormatting sqref="H16">
    <cfRule type="expression" dxfId="272" priority="5">
      <formula>LEN($B16)=1</formula>
    </cfRule>
  </conditionalFormatting>
  <conditionalFormatting sqref="H16">
    <cfRule type="expression" dxfId="271" priority="4">
      <formula>LEN($B16)=1</formula>
    </cfRule>
  </conditionalFormatting>
  <conditionalFormatting sqref="H16">
    <cfRule type="expression" dxfId="270" priority="3">
      <formula>LEN($B16)=1</formula>
    </cfRule>
  </conditionalFormatting>
  <conditionalFormatting sqref="H16">
    <cfRule type="expression" dxfId="269" priority="2">
      <formula>LEN($B16)=1</formula>
    </cfRule>
  </conditionalFormatting>
  <conditionalFormatting sqref="H16">
    <cfRule type="expression" dxfId="268" priority="1">
      <formula>LEN($B16)=1</formula>
    </cfRule>
  </conditionalFormatting>
  <dataValidations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6.85546875" style="10" customWidth="1"/>
    <col min="8" max="8" width="18.2851562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1163</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4236.75</v>
      </c>
      <c r="J15" s="54"/>
      <c r="K15" s="77">
        <f>SUBTOTAL(9,K16:K20)</f>
        <v>45720.87</v>
      </c>
      <c r="L15" s="15"/>
    </row>
    <row r="16" spans="2:14" s="18" customFormat="1" ht="15" customHeight="1" x14ac:dyDescent="0.25">
      <c r="B16" s="26" t="s">
        <v>955</v>
      </c>
      <c r="C16" s="183" t="s">
        <v>1104</v>
      </c>
      <c r="D16" s="194" t="s">
        <v>1173</v>
      </c>
      <c r="E16" s="82" t="s">
        <v>1044</v>
      </c>
      <c r="F16" s="195" t="s">
        <v>1039</v>
      </c>
      <c r="G16" s="231">
        <f>ROUND(SUM(2.1298/18),5)</f>
        <v>0.11831999999999999</v>
      </c>
      <c r="H16" s="193">
        <v>275242.32</v>
      </c>
      <c r="I16" s="133">
        <f>ROUND(H16*G16,2)</f>
        <v>32566.67</v>
      </c>
      <c r="J16" s="134">
        <f>ROUND(H16*(1+IF(F16="BDI 1",$C$8,IF(F16="BDI 2",$C$9,0))),2)</f>
        <v>341933.53</v>
      </c>
      <c r="K16" s="135">
        <f>ROUND(J16*G16,2)</f>
        <v>40457.58</v>
      </c>
      <c r="L16" s="15"/>
    </row>
    <row r="17" spans="2:14" s="18" customFormat="1" ht="71.25" x14ac:dyDescent="0.25">
      <c r="B17" s="26" t="s">
        <v>956</v>
      </c>
      <c r="C17" s="109" t="s">
        <v>1047</v>
      </c>
      <c r="D17" s="108" t="s">
        <v>1043</v>
      </c>
      <c r="E17" s="27" t="s">
        <v>1044</v>
      </c>
      <c r="F17" s="73" t="s">
        <v>1039</v>
      </c>
      <c r="G17" s="110">
        <v>1</v>
      </c>
      <c r="H17" s="110">
        <v>1110.6500000000001</v>
      </c>
      <c r="I17" s="28">
        <f>ROUND(H17*G17,2)</f>
        <v>1110.6500000000001</v>
      </c>
      <c r="J17" s="55">
        <f>ROUND(H17*(1+IF(F17="BDI 1",$C$8,IF(F17="BDI 2",$C$9,0))),2)</f>
        <v>1379.76</v>
      </c>
      <c r="K17" s="27">
        <f>ROUND(J17*G17,2)</f>
        <v>1379.76</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2.1297999999999999</v>
      </c>
      <c r="H19" s="110">
        <v>633.51</v>
      </c>
      <c r="I19" s="28">
        <f t="shared" si="0"/>
        <v>1349.25</v>
      </c>
      <c r="J19" s="55">
        <f t="shared" si="1"/>
        <v>787.01</v>
      </c>
      <c r="K19" s="27">
        <f>ROUND(J19*G19,2)</f>
        <v>1676.17</v>
      </c>
      <c r="L19" s="15"/>
    </row>
    <row r="20" spans="2:14" s="18" customFormat="1" x14ac:dyDescent="0.25">
      <c r="B20" s="26" t="s">
        <v>1174</v>
      </c>
      <c r="C20" s="109" t="s">
        <v>1049</v>
      </c>
      <c r="D20" s="108" t="s">
        <v>1046</v>
      </c>
      <c r="E20" s="27" t="s">
        <v>1006</v>
      </c>
      <c r="F20" s="73" t="s">
        <v>1039</v>
      </c>
      <c r="G20" s="197">
        <v>2.1297999999999999</v>
      </c>
      <c r="H20" s="110">
        <v>515</v>
      </c>
      <c r="I20" s="28">
        <f t="shared" si="0"/>
        <v>1096.8499999999999</v>
      </c>
      <c r="J20" s="55">
        <f t="shared" si="1"/>
        <v>639.78</v>
      </c>
      <c r="K20" s="27">
        <f>ROUND(J20*G20,2)</f>
        <v>1362.6</v>
      </c>
      <c r="L20" s="15"/>
    </row>
    <row r="21" spans="2:14" s="18" customFormat="1" ht="15" customHeight="1" x14ac:dyDescent="0.25">
      <c r="B21" s="26">
        <v>2</v>
      </c>
      <c r="C21" s="46"/>
      <c r="D21" s="47" t="s">
        <v>1010</v>
      </c>
      <c r="E21" s="48"/>
      <c r="F21" s="48"/>
      <c r="G21" s="49"/>
      <c r="H21" s="52"/>
      <c r="I21" s="53">
        <f>SUBTOTAL(9,I22:I33)</f>
        <v>48234.899999999994</v>
      </c>
      <c r="J21" s="56"/>
      <c r="K21" s="78">
        <f>SUBTOTAL(9,K22:K33)</f>
        <v>59823.75</v>
      </c>
      <c r="L21" s="15"/>
    </row>
    <row r="22" spans="2:14" s="18" customFormat="1" x14ac:dyDescent="0.25">
      <c r="B22" s="26" t="s">
        <v>959</v>
      </c>
      <c r="C22" s="109" t="s">
        <v>1011</v>
      </c>
      <c r="D22" s="108" t="s">
        <v>1050</v>
      </c>
      <c r="E22" s="27" t="s">
        <v>1009</v>
      </c>
      <c r="F22" s="73" t="s">
        <v>1039</v>
      </c>
      <c r="G22" s="84">
        <v>2480</v>
      </c>
      <c r="H22" s="110">
        <v>0.86</v>
      </c>
      <c r="I22" s="28">
        <f>ROUND(H22*G22,2)</f>
        <v>2132.8000000000002</v>
      </c>
      <c r="J22" s="55">
        <f t="shared" ref="J22:J33" si="2">ROUND(H22*(1+IF(F22="BDI 1",$C$8,IF(F22="BDI 2",$C$9,0))),2)</f>
        <v>1.07</v>
      </c>
      <c r="K22" s="27">
        <f>ROUND(J22*G22,2)</f>
        <v>2653.6</v>
      </c>
      <c r="L22" s="15"/>
      <c r="M22" s="16"/>
      <c r="N22" s="17"/>
    </row>
    <row r="23" spans="2:14" s="18" customFormat="1" ht="28.5" x14ac:dyDescent="0.25">
      <c r="B23" s="26" t="s">
        <v>960</v>
      </c>
      <c r="C23" s="109" t="s">
        <v>1060</v>
      </c>
      <c r="D23" s="108" t="s">
        <v>1051</v>
      </c>
      <c r="E23" s="27" t="s">
        <v>1009</v>
      </c>
      <c r="F23" s="73" t="s">
        <v>1039</v>
      </c>
      <c r="G23" s="84">
        <v>348.55</v>
      </c>
      <c r="H23" s="110">
        <v>2.59</v>
      </c>
      <c r="I23" s="28">
        <f t="shared" ref="I23:I27" si="3">ROUND(H23*G23,2)</f>
        <v>902.74</v>
      </c>
      <c r="J23" s="55">
        <f t="shared" si="2"/>
        <v>3.22</v>
      </c>
      <c r="K23" s="27">
        <f>ROUND(J23*G23,2)</f>
        <v>1122.33</v>
      </c>
      <c r="L23" s="15"/>
      <c r="M23" s="16"/>
      <c r="N23" s="17"/>
    </row>
    <row r="24" spans="2:14" s="18" customFormat="1" ht="25.5" customHeight="1" x14ac:dyDescent="0.25">
      <c r="B24" s="26" t="s">
        <v>961</v>
      </c>
      <c r="C24" s="109" t="s">
        <v>1012</v>
      </c>
      <c r="D24" s="108" t="s">
        <v>1013</v>
      </c>
      <c r="E24" s="27" t="s">
        <v>1005</v>
      </c>
      <c r="F24" s="73" t="s">
        <v>1039</v>
      </c>
      <c r="G24" s="84">
        <v>363.38</v>
      </c>
      <c r="H24" s="110">
        <v>3.64</v>
      </c>
      <c r="I24" s="28">
        <f t="shared" si="3"/>
        <v>1322.7</v>
      </c>
      <c r="J24" s="55">
        <f t="shared" si="2"/>
        <v>4.5199999999999996</v>
      </c>
      <c r="K24" s="27">
        <f>ROUND(J24*G24,2)</f>
        <v>1642.48</v>
      </c>
      <c r="L24" s="15"/>
      <c r="M24" s="16"/>
      <c r="N24" s="17"/>
    </row>
    <row r="25" spans="2:14" s="18" customFormat="1" ht="28.5" x14ac:dyDescent="0.25">
      <c r="B25" s="26" t="s">
        <v>962</v>
      </c>
      <c r="C25" s="109" t="s">
        <v>1061</v>
      </c>
      <c r="D25" s="108" t="s">
        <v>1015</v>
      </c>
      <c r="E25" s="27" t="s">
        <v>1005</v>
      </c>
      <c r="F25" s="73" t="s">
        <v>1039</v>
      </c>
      <c r="G25" s="84">
        <v>212.6</v>
      </c>
      <c r="H25" s="110">
        <v>4.3099999999999996</v>
      </c>
      <c r="I25" s="28">
        <f t="shared" si="3"/>
        <v>916.31</v>
      </c>
      <c r="J25" s="55">
        <f t="shared" si="2"/>
        <v>5.35</v>
      </c>
      <c r="K25" s="27">
        <f>ROUND(J25*G25,2)</f>
        <v>1137.4100000000001</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3">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448.7</v>
      </c>
      <c r="H29" s="110">
        <v>3.3</v>
      </c>
      <c r="I29" s="28">
        <f t="shared" ref="I29:I33" si="5">ROUND(H29*G29,2)</f>
        <v>1480.71</v>
      </c>
      <c r="J29" s="55">
        <f t="shared" si="2"/>
        <v>4.0999999999999996</v>
      </c>
      <c r="K29" s="27">
        <f>ROUND(J29*G29,2)</f>
        <v>1839.67</v>
      </c>
      <c r="L29" s="15"/>
      <c r="M29" s="16"/>
      <c r="N29" s="17"/>
    </row>
    <row r="30" spans="2:14" s="18" customFormat="1" ht="71.25" x14ac:dyDescent="0.25">
      <c r="B30" s="26" t="s">
        <v>1070</v>
      </c>
      <c r="C30" s="109" t="s">
        <v>1066</v>
      </c>
      <c r="D30" s="108" t="s">
        <v>1056</v>
      </c>
      <c r="E30" s="27" t="s">
        <v>1005</v>
      </c>
      <c r="F30" s="73" t="s">
        <v>1039</v>
      </c>
      <c r="G30" s="111">
        <v>496</v>
      </c>
      <c r="H30" s="110">
        <v>14.25</v>
      </c>
      <c r="I30" s="28">
        <f t="shared" si="5"/>
        <v>7068</v>
      </c>
      <c r="J30" s="55">
        <f t="shared" si="2"/>
        <v>17.7</v>
      </c>
      <c r="K30" s="27">
        <f>ROUND(J30*G30,2)</f>
        <v>8779.2000000000007</v>
      </c>
      <c r="L30" s="15"/>
      <c r="M30" s="16"/>
      <c r="N30" s="17"/>
    </row>
    <row r="31" spans="2:14" s="18" customFormat="1" x14ac:dyDescent="0.25">
      <c r="B31" s="26" t="s">
        <v>1071</v>
      </c>
      <c r="C31" s="109" t="s">
        <v>1014</v>
      </c>
      <c r="D31" s="108" t="s">
        <v>1057</v>
      </c>
      <c r="E31" s="27" t="s">
        <v>1005</v>
      </c>
      <c r="F31" s="73" t="s">
        <v>1039</v>
      </c>
      <c r="G31" s="84">
        <v>448.7</v>
      </c>
      <c r="H31" s="110">
        <v>31.69</v>
      </c>
      <c r="I31" s="28">
        <f t="shared" si="5"/>
        <v>14219.3</v>
      </c>
      <c r="J31" s="55">
        <f t="shared" si="2"/>
        <v>39.369999999999997</v>
      </c>
      <c r="K31" s="27">
        <f>ROUND(J31*G31,2)</f>
        <v>17665.32</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34224.300000000003</v>
      </c>
      <c r="H33" s="146">
        <v>0.59</v>
      </c>
      <c r="I33" s="126">
        <f t="shared" si="5"/>
        <v>20192.34</v>
      </c>
      <c r="J33" s="127">
        <f t="shared" si="2"/>
        <v>0.73</v>
      </c>
      <c r="K33" s="128">
        <f t="shared" ref="K33" si="6">ROUND(J33*G33,2)</f>
        <v>24983.74</v>
      </c>
      <c r="L33" s="15"/>
      <c r="M33" s="16"/>
      <c r="N33" s="17"/>
    </row>
    <row r="34" spans="1:14" s="18" customFormat="1" x14ac:dyDescent="0.25">
      <c r="B34" s="151">
        <v>3</v>
      </c>
      <c r="C34" s="152"/>
      <c r="D34" s="153" t="s">
        <v>1076</v>
      </c>
      <c r="E34" s="138"/>
      <c r="F34" s="138"/>
      <c r="G34" s="154"/>
      <c r="H34" s="155"/>
      <c r="I34" s="156">
        <f>SUBTOTAL(9,I35:I36)</f>
        <v>129374.74</v>
      </c>
      <c r="J34" s="157"/>
      <c r="K34" s="141">
        <f>SUBTOTAL(9,K35:K36)</f>
        <v>160722.43</v>
      </c>
      <c r="L34" s="15"/>
      <c r="M34" s="16"/>
      <c r="N34" s="17"/>
    </row>
    <row r="35" spans="1:14" s="18" customFormat="1" ht="30" x14ac:dyDescent="0.25">
      <c r="B35" s="25" t="s">
        <v>964</v>
      </c>
      <c r="C35" s="147" t="s">
        <v>1033</v>
      </c>
      <c r="D35" s="148" t="s">
        <v>1074</v>
      </c>
      <c r="E35" s="112" t="s">
        <v>1021</v>
      </c>
      <c r="F35" s="130" t="s">
        <v>1039</v>
      </c>
      <c r="G35" s="149">
        <v>736.15</v>
      </c>
      <c r="H35" s="150">
        <v>43.43</v>
      </c>
      <c r="I35" s="133">
        <f>ROUND(H35*G35,2)</f>
        <v>31970.99</v>
      </c>
      <c r="J35" s="134">
        <f t="shared" ref="J35:J36" si="7">ROUND(H35*(1+IF(F35="BDI 1",$C$8,IF(F35="BDI 2",$C$9,0))),2)</f>
        <v>53.95</v>
      </c>
      <c r="K35" s="135">
        <f>ROUND(J35*G35,2)</f>
        <v>39715.29</v>
      </c>
      <c r="L35" s="15"/>
      <c r="M35" s="16"/>
      <c r="N35" s="17"/>
    </row>
    <row r="36" spans="1:14" s="18" customFormat="1" ht="60" x14ac:dyDescent="0.25">
      <c r="B36" s="142" t="s">
        <v>965</v>
      </c>
      <c r="C36" s="158" t="s">
        <v>1034</v>
      </c>
      <c r="D36" s="119" t="s">
        <v>1075</v>
      </c>
      <c r="E36" s="82" t="s">
        <v>1009</v>
      </c>
      <c r="F36" s="123" t="s">
        <v>1039</v>
      </c>
      <c r="G36" s="159">
        <v>2120.6999999999998</v>
      </c>
      <c r="H36" s="160">
        <v>45.93</v>
      </c>
      <c r="I36" s="126">
        <f t="shared" ref="I36" si="8">ROUND(H36*G36,2)</f>
        <v>97403.75</v>
      </c>
      <c r="J36" s="127">
        <f t="shared" si="7"/>
        <v>57.06</v>
      </c>
      <c r="K36" s="128">
        <f>ROUND(J36*G36,2)</f>
        <v>121007.14</v>
      </c>
      <c r="L36" s="15"/>
      <c r="M36" s="16"/>
      <c r="N36" s="17"/>
    </row>
    <row r="37" spans="1:14" s="18" customFormat="1" x14ac:dyDescent="0.25">
      <c r="B37" s="151">
        <v>4</v>
      </c>
      <c r="C37" s="152"/>
      <c r="D37" s="153" t="s">
        <v>1077</v>
      </c>
      <c r="E37" s="138"/>
      <c r="F37" s="138"/>
      <c r="G37" s="154"/>
      <c r="H37" s="155"/>
      <c r="I37" s="156">
        <f>SUBTOTAL(9,I38:I42)</f>
        <v>1460.04</v>
      </c>
      <c r="J37" s="157"/>
      <c r="K37" s="141">
        <f>SUBTOTAL(9,K38:K42)</f>
        <v>1814.1</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 t="shared" ref="J38:J57" si="9">ROUND(H38*(1+IF(F38="BDI 1",$C$8,IF(F38="BDI 2",$C$9,0))),2)</f>
        <v>152.06</v>
      </c>
      <c r="K38" s="135">
        <f t="shared" ref="K38:K42" si="10">ROUND(J38*G38,2)</f>
        <v>0</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70.67</v>
      </c>
      <c r="H41" s="86">
        <v>20.66</v>
      </c>
      <c r="I41" s="28">
        <f t="shared" si="11"/>
        <v>1460.04</v>
      </c>
      <c r="J41" s="55">
        <f t="shared" si="9"/>
        <v>25.67</v>
      </c>
      <c r="K41" s="27">
        <f t="shared" si="10"/>
        <v>1814.1</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151471</v>
      </c>
      <c r="J43" s="164"/>
      <c r="K43" s="165">
        <f>SUBTOTAL(9, K44:K57)</f>
        <v>188173.22999999998</v>
      </c>
      <c r="L43" s="170"/>
      <c r="M43" s="171"/>
      <c r="N43" s="172"/>
    </row>
    <row r="44" spans="1:14" s="18" customFormat="1" ht="30" x14ac:dyDescent="0.25">
      <c r="B44" s="129" t="s">
        <v>971</v>
      </c>
      <c r="C44" s="120" t="s">
        <v>1097</v>
      </c>
      <c r="D44" s="121" t="s">
        <v>1098</v>
      </c>
      <c r="E44" s="82" t="s">
        <v>1009</v>
      </c>
      <c r="F44" s="130" t="s">
        <v>1039</v>
      </c>
      <c r="G44" s="161">
        <v>1045.6500000000001</v>
      </c>
      <c r="H44" s="132">
        <v>39.619999999999997</v>
      </c>
      <c r="I44" s="133">
        <f t="shared" si="11"/>
        <v>41428.65</v>
      </c>
      <c r="J44" s="134">
        <f t="shared" si="9"/>
        <v>49.22</v>
      </c>
      <c r="K44" s="135">
        <f t="shared" ref="K44:K57" si="12">ROUND(J44*G44,2)</f>
        <v>51466.89</v>
      </c>
      <c r="L44" s="15"/>
      <c r="M44" s="16"/>
      <c r="N44" s="17"/>
    </row>
    <row r="45" spans="1:14" s="18" customFormat="1" ht="30" x14ac:dyDescent="0.25">
      <c r="B45" s="29" t="s">
        <v>972</v>
      </c>
      <c r="C45" s="80" t="s">
        <v>1027</v>
      </c>
      <c r="D45" s="81" t="s">
        <v>1099</v>
      </c>
      <c r="E45" s="82" t="s">
        <v>1005</v>
      </c>
      <c r="F45" s="73" t="s">
        <v>1039</v>
      </c>
      <c r="G45" s="84">
        <v>34.85</v>
      </c>
      <c r="H45" s="86">
        <v>322.69</v>
      </c>
      <c r="I45" s="28">
        <f t="shared" si="11"/>
        <v>11245.75</v>
      </c>
      <c r="J45" s="55">
        <f t="shared" si="9"/>
        <v>400.88</v>
      </c>
      <c r="K45" s="27">
        <f t="shared" si="12"/>
        <v>13970.67</v>
      </c>
      <c r="L45" s="15"/>
      <c r="M45" s="16"/>
      <c r="N45" s="17"/>
    </row>
    <row r="46" spans="1:14" s="18" customFormat="1" ht="30" x14ac:dyDescent="0.25">
      <c r="B46" s="29" t="s">
        <v>973</v>
      </c>
      <c r="C46" s="80" t="s">
        <v>1022</v>
      </c>
      <c r="D46" s="81" t="s">
        <v>1023</v>
      </c>
      <c r="E46" s="82" t="s">
        <v>1021</v>
      </c>
      <c r="F46" s="73" t="s">
        <v>1039</v>
      </c>
      <c r="G46" s="84">
        <v>39</v>
      </c>
      <c r="H46" s="86">
        <v>77.81</v>
      </c>
      <c r="I46" s="28">
        <f t="shared" si="11"/>
        <v>3034.59</v>
      </c>
      <c r="J46" s="55">
        <f t="shared" si="9"/>
        <v>96.66</v>
      </c>
      <c r="K46" s="27">
        <f t="shared" si="12"/>
        <v>3769.74</v>
      </c>
      <c r="L46" s="15"/>
      <c r="M46" s="16"/>
      <c r="N46" s="17"/>
    </row>
    <row r="47" spans="1:14" s="18" customFormat="1" ht="30" x14ac:dyDescent="0.25">
      <c r="B47" s="29" t="s">
        <v>1084</v>
      </c>
      <c r="C47" s="80" t="s">
        <v>1024</v>
      </c>
      <c r="D47" s="81" t="s">
        <v>1025</v>
      </c>
      <c r="E47" s="82" t="s">
        <v>1021</v>
      </c>
      <c r="F47" s="73" t="s">
        <v>1039</v>
      </c>
      <c r="G47" s="84">
        <v>309.45</v>
      </c>
      <c r="H47" s="86">
        <v>148.18</v>
      </c>
      <c r="I47" s="28">
        <f t="shared" si="11"/>
        <v>45854.3</v>
      </c>
      <c r="J47" s="55">
        <f t="shared" si="9"/>
        <v>184.08</v>
      </c>
      <c r="K47" s="27">
        <f t="shared" si="12"/>
        <v>56963.56</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718.6</v>
      </c>
      <c r="H49" s="115">
        <v>22.44</v>
      </c>
      <c r="I49" s="28">
        <f t="shared" si="11"/>
        <v>16125.38</v>
      </c>
      <c r="J49" s="55">
        <f t="shared" si="9"/>
        <v>27.88</v>
      </c>
      <c r="K49" s="27">
        <f t="shared" si="12"/>
        <v>20034.57</v>
      </c>
      <c r="L49" s="15"/>
      <c r="M49" s="16"/>
      <c r="N49" s="17"/>
    </row>
    <row r="50" spans="2:14" s="18" customFormat="1" ht="30" x14ac:dyDescent="0.25">
      <c r="B50" s="29" t="s">
        <v>1087</v>
      </c>
      <c r="C50" s="80" t="s">
        <v>1104</v>
      </c>
      <c r="D50" s="81" t="s">
        <v>1105</v>
      </c>
      <c r="E50" s="82" t="s">
        <v>1044</v>
      </c>
      <c r="F50" s="73" t="s">
        <v>1039</v>
      </c>
      <c r="G50" s="84">
        <v>8</v>
      </c>
      <c r="H50" s="86">
        <v>1265.78</v>
      </c>
      <c r="I50" s="28">
        <f t="shared" si="11"/>
        <v>10126.24</v>
      </c>
      <c r="J50" s="55">
        <f t="shared" si="9"/>
        <v>1572.48</v>
      </c>
      <c r="K50" s="27">
        <f t="shared" si="12"/>
        <v>12579.84</v>
      </c>
      <c r="L50" s="15"/>
      <c r="M50" s="16"/>
      <c r="N50" s="17"/>
    </row>
    <row r="51" spans="2:14" s="18" customFormat="1" x14ac:dyDescent="0.25">
      <c r="B51" s="29" t="s">
        <v>1088</v>
      </c>
      <c r="C51" s="80" t="s">
        <v>1028</v>
      </c>
      <c r="D51" s="81" t="s">
        <v>1106</v>
      </c>
      <c r="E51" s="82" t="s">
        <v>1044</v>
      </c>
      <c r="F51" s="73" t="s">
        <v>1039</v>
      </c>
      <c r="G51" s="84">
        <v>14</v>
      </c>
      <c r="H51" s="86">
        <v>398.63</v>
      </c>
      <c r="I51" s="28">
        <f t="shared" si="11"/>
        <v>5580.82</v>
      </c>
      <c r="J51" s="55">
        <f t="shared" si="9"/>
        <v>495.22</v>
      </c>
      <c r="K51" s="27">
        <f t="shared" si="12"/>
        <v>6933.08</v>
      </c>
      <c r="L51" s="15"/>
      <c r="M51" s="16"/>
      <c r="N51" s="17"/>
    </row>
    <row r="52" spans="2:14" s="18" customFormat="1" ht="45" x14ac:dyDescent="0.25">
      <c r="B52" s="29" t="s">
        <v>1089</v>
      </c>
      <c r="C52" s="80" t="s">
        <v>1026</v>
      </c>
      <c r="D52" s="81" t="s">
        <v>1107</v>
      </c>
      <c r="E52" s="82" t="s">
        <v>1044</v>
      </c>
      <c r="F52" s="73" t="s">
        <v>1039</v>
      </c>
      <c r="G52" s="84">
        <v>10</v>
      </c>
      <c r="H52" s="86">
        <v>815.35</v>
      </c>
      <c r="I52" s="28">
        <f t="shared" si="11"/>
        <v>8153.5</v>
      </c>
      <c r="J52" s="55">
        <f t="shared" si="9"/>
        <v>1012.91</v>
      </c>
      <c r="K52" s="27">
        <f t="shared" si="12"/>
        <v>10129.1</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0</v>
      </c>
      <c r="H54" s="86">
        <v>783.41</v>
      </c>
      <c r="I54" s="28">
        <f t="shared" si="11"/>
        <v>0</v>
      </c>
      <c r="J54" s="55">
        <f t="shared" si="9"/>
        <v>973.23</v>
      </c>
      <c r="K54" s="27">
        <f t="shared" si="12"/>
        <v>0</v>
      </c>
      <c r="L54" s="15"/>
      <c r="M54" s="16"/>
      <c r="N54" s="17"/>
    </row>
    <row r="55" spans="2:14" s="18" customFormat="1" ht="30" x14ac:dyDescent="0.25">
      <c r="B55" s="29" t="s">
        <v>1092</v>
      </c>
      <c r="C55" s="80" t="s">
        <v>1110</v>
      </c>
      <c r="D55" s="81" t="s">
        <v>1111</v>
      </c>
      <c r="E55" s="82" t="s">
        <v>1021</v>
      </c>
      <c r="F55" s="73" t="s">
        <v>1039</v>
      </c>
      <c r="G55" s="117">
        <v>7.8</v>
      </c>
      <c r="H55" s="86">
        <v>211.16</v>
      </c>
      <c r="I55" s="28">
        <f t="shared" si="11"/>
        <v>1647.05</v>
      </c>
      <c r="J55" s="55">
        <f t="shared" si="9"/>
        <v>262.32</v>
      </c>
      <c r="K55" s="27">
        <f t="shared" si="12"/>
        <v>2046.1</v>
      </c>
      <c r="L55" s="15"/>
      <c r="M55" s="16"/>
      <c r="N55" s="17"/>
    </row>
    <row r="56" spans="2:14" s="18" customFormat="1" ht="45" x14ac:dyDescent="0.25">
      <c r="B56" s="29" t="s">
        <v>1093</v>
      </c>
      <c r="C56" s="80" t="s">
        <v>1112</v>
      </c>
      <c r="D56" s="81" t="s">
        <v>1113</v>
      </c>
      <c r="E56" s="82" t="s">
        <v>1044</v>
      </c>
      <c r="F56" s="73" t="s">
        <v>1039</v>
      </c>
      <c r="G56" s="117">
        <v>6</v>
      </c>
      <c r="H56" s="86">
        <v>1379.12</v>
      </c>
      <c r="I56" s="28">
        <f t="shared" si="11"/>
        <v>8274.7199999999993</v>
      </c>
      <c r="J56" s="55">
        <f t="shared" si="9"/>
        <v>1713.28</v>
      </c>
      <c r="K56" s="27">
        <f t="shared" si="12"/>
        <v>10279.68</v>
      </c>
      <c r="L56" s="15"/>
      <c r="M56" s="16"/>
      <c r="N56" s="17"/>
    </row>
    <row r="57" spans="2:14" s="18" customFormat="1" ht="30" x14ac:dyDescent="0.25">
      <c r="B57" s="122" t="s">
        <v>1094</v>
      </c>
      <c r="C57" s="118" t="s">
        <v>1031</v>
      </c>
      <c r="D57" s="119" t="s">
        <v>1032</v>
      </c>
      <c r="E57" s="82" t="s">
        <v>1005</v>
      </c>
      <c r="F57" s="123" t="s">
        <v>1039</v>
      </c>
      <c r="G57" s="124">
        <v>0</v>
      </c>
      <c r="H57" s="125">
        <v>92.44</v>
      </c>
      <c r="I57" s="126">
        <f t="shared" si="11"/>
        <v>0</v>
      </c>
      <c r="J57" s="127">
        <f t="shared" si="9"/>
        <v>114.84</v>
      </c>
      <c r="K57" s="128">
        <f t="shared" si="12"/>
        <v>0</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124</v>
      </c>
      <c r="J72" s="55"/>
      <c r="K72" s="27">
        <f>SUBTOTAL(9,K73:K75)</f>
        <v>148.80000000000001</v>
      </c>
      <c r="L72" s="15"/>
      <c r="M72" s="16"/>
      <c r="N72" s="17"/>
    </row>
    <row r="73" spans="2:14" s="18" customFormat="1" ht="75" x14ac:dyDescent="0.25">
      <c r="B73" s="29" t="s">
        <v>1139</v>
      </c>
      <c r="C73" s="80" t="s">
        <v>1104</v>
      </c>
      <c r="D73" s="81" t="s">
        <v>1142</v>
      </c>
      <c r="E73" s="82" t="s">
        <v>1009</v>
      </c>
      <c r="F73" s="73" t="s">
        <v>1039</v>
      </c>
      <c r="G73" s="84">
        <v>2480</v>
      </c>
      <c r="H73" s="86">
        <v>0.05</v>
      </c>
      <c r="I73" s="28">
        <f t="shared" ref="I73:I75" si="16">ROUND(H73*G73,2)</f>
        <v>124</v>
      </c>
      <c r="J73" s="55">
        <f t="shared" ref="J73:J75" si="17">ROUND(H73*(1+IF(F73="BDI 1",$C$8,IF(F73="BDI 2",$C$9,0))),2)</f>
        <v>0.06</v>
      </c>
      <c r="K73" s="27">
        <f t="shared" ref="K73:K75" si="18">ROUND(J73*G73,2)</f>
        <v>148.80000000000001</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 t="shared" si="17"/>
        <v>133.87</v>
      </c>
      <c r="K74" s="27">
        <f t="shared" si="18"/>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367468.1</v>
      </c>
      <c r="J76" s="57" t="s">
        <v>977</v>
      </c>
      <c r="K76" s="79">
        <f>SUBTOTAL(9,K15:K75)</f>
        <v>456403.17999999993</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267" priority="40">
      <formula>LEN($B15)=1</formula>
    </cfRule>
  </conditionalFormatting>
  <conditionalFormatting sqref="E17:E20 G17:G20">
    <cfRule type="expression" dxfId="266" priority="37">
      <formula>LEN($B17)=1</formula>
    </cfRule>
  </conditionalFormatting>
  <conditionalFormatting sqref="D17:D20">
    <cfRule type="expression" dxfId="265" priority="39">
      <formula>LEN($B17)=1</formula>
    </cfRule>
  </conditionalFormatting>
  <conditionalFormatting sqref="C17:C20">
    <cfRule type="expression" dxfId="264" priority="38">
      <formula>LEN($B17)=1</formula>
    </cfRule>
  </conditionalFormatting>
  <conditionalFormatting sqref="F17:F20">
    <cfRule type="expression" dxfId="263" priority="36">
      <formula>LEN($B17)=1</formula>
    </cfRule>
  </conditionalFormatting>
  <conditionalFormatting sqref="H17:H20">
    <cfRule type="expression" dxfId="262" priority="35">
      <formula>LEN($B17)=1</formula>
    </cfRule>
  </conditionalFormatting>
  <conditionalFormatting sqref="D22:E33">
    <cfRule type="expression" dxfId="261" priority="34">
      <formula>LEN($B22)=1</formula>
    </cfRule>
  </conditionalFormatting>
  <conditionalFormatting sqref="C22:C33">
    <cfRule type="expression" dxfId="260" priority="33">
      <formula>LEN($B22)=1</formula>
    </cfRule>
  </conditionalFormatting>
  <conditionalFormatting sqref="H22:H33">
    <cfRule type="expression" dxfId="259" priority="32">
      <formula>LEN($B22)=1</formula>
    </cfRule>
  </conditionalFormatting>
  <conditionalFormatting sqref="H16">
    <cfRule type="expression" dxfId="258" priority="29">
      <formula>LEN($B16)=1</formula>
    </cfRule>
  </conditionalFormatting>
  <conditionalFormatting sqref="I16:K16">
    <cfRule type="expression" dxfId="257" priority="31">
      <formula>LEN($B16)=1</formula>
    </cfRule>
  </conditionalFormatting>
  <conditionalFormatting sqref="C16:G16">
    <cfRule type="expression" dxfId="256" priority="30">
      <formula>LEN($B16)=1</formula>
    </cfRule>
  </conditionalFormatting>
  <conditionalFormatting sqref="G19">
    <cfRule type="expression" dxfId="255" priority="28">
      <formula>LEN($B19)=1</formula>
    </cfRule>
  </conditionalFormatting>
  <conditionalFormatting sqref="G20">
    <cfRule type="expression" dxfId="254" priority="27">
      <formula>LEN($B20)=1</formula>
    </cfRule>
  </conditionalFormatting>
  <conditionalFormatting sqref="H16">
    <cfRule type="expression" dxfId="253" priority="26">
      <formula>LEN($B16)=1</formula>
    </cfRule>
  </conditionalFormatting>
  <conditionalFormatting sqref="H16">
    <cfRule type="expression" dxfId="252" priority="25">
      <formula>LEN($B16)=1</formula>
    </cfRule>
  </conditionalFormatting>
  <conditionalFormatting sqref="H16">
    <cfRule type="expression" dxfId="251" priority="24">
      <formula>LEN($B16)=1</formula>
    </cfRule>
  </conditionalFormatting>
  <conditionalFormatting sqref="H16">
    <cfRule type="expression" dxfId="250" priority="23">
      <formula>LEN($B16)=1</formula>
    </cfRule>
  </conditionalFormatting>
  <conditionalFormatting sqref="H16">
    <cfRule type="expression" dxfId="249" priority="22">
      <formula>LEN($B16)=1</formula>
    </cfRule>
  </conditionalFormatting>
  <conditionalFormatting sqref="H16">
    <cfRule type="expression" dxfId="248" priority="21">
      <formula>LEN($B16)=1</formula>
    </cfRule>
  </conditionalFormatting>
  <conditionalFormatting sqref="H16">
    <cfRule type="expression" dxfId="247" priority="20">
      <formula>LEN($B16)=1</formula>
    </cfRule>
  </conditionalFormatting>
  <conditionalFormatting sqref="H16">
    <cfRule type="expression" dxfId="246" priority="19">
      <formula>LEN($B16)=1</formula>
    </cfRule>
  </conditionalFormatting>
  <conditionalFormatting sqref="H16">
    <cfRule type="expression" dxfId="245" priority="18">
      <formula>LEN($B16)=1</formula>
    </cfRule>
  </conditionalFormatting>
  <conditionalFormatting sqref="H16">
    <cfRule type="expression" dxfId="244" priority="17">
      <formula>LEN($B16)=1</formula>
    </cfRule>
  </conditionalFormatting>
  <conditionalFormatting sqref="H16">
    <cfRule type="expression" dxfId="243" priority="16">
      <formula>LEN($B16)=1</formula>
    </cfRule>
  </conditionalFormatting>
  <conditionalFormatting sqref="H16">
    <cfRule type="expression" dxfId="242" priority="15">
      <formula>LEN($B16)=1</formula>
    </cfRule>
  </conditionalFormatting>
  <conditionalFormatting sqref="H16">
    <cfRule type="expression" dxfId="241" priority="14">
      <formula>LEN($B16)=1</formula>
    </cfRule>
  </conditionalFormatting>
  <conditionalFormatting sqref="H16">
    <cfRule type="expression" dxfId="240" priority="13">
      <formula>LEN($B16)=1</formula>
    </cfRule>
  </conditionalFormatting>
  <conditionalFormatting sqref="H16">
    <cfRule type="expression" dxfId="239" priority="12">
      <formula>LEN($B16)=1</formula>
    </cfRule>
  </conditionalFormatting>
  <conditionalFormatting sqref="H16">
    <cfRule type="expression" dxfId="238" priority="11">
      <formula>LEN($B16)=1</formula>
    </cfRule>
  </conditionalFormatting>
  <conditionalFormatting sqref="H16">
    <cfRule type="expression" dxfId="237" priority="10">
      <formula>LEN($B16)=1</formula>
    </cfRule>
  </conditionalFormatting>
  <conditionalFormatting sqref="H16">
    <cfRule type="expression" dxfId="236" priority="9">
      <formula>LEN($B16)=1</formula>
    </cfRule>
  </conditionalFormatting>
  <conditionalFormatting sqref="H16">
    <cfRule type="expression" dxfId="235" priority="8">
      <formula>LEN($B16)=1</formula>
    </cfRule>
  </conditionalFormatting>
  <conditionalFormatting sqref="H16">
    <cfRule type="expression" dxfId="234" priority="7">
      <formula>LEN($B16)=1</formula>
    </cfRule>
  </conditionalFormatting>
  <conditionalFormatting sqref="H16">
    <cfRule type="expression" dxfId="233" priority="6">
      <formula>LEN($B16)=1</formula>
    </cfRule>
  </conditionalFormatting>
  <conditionalFormatting sqref="H16">
    <cfRule type="expression" dxfId="232" priority="5">
      <formula>LEN($B16)=1</formula>
    </cfRule>
  </conditionalFormatting>
  <conditionalFormatting sqref="H16">
    <cfRule type="expression" dxfId="231" priority="4">
      <formula>LEN($B16)=1</formula>
    </cfRule>
  </conditionalFormatting>
  <conditionalFormatting sqref="H16">
    <cfRule type="expression" dxfId="230" priority="3">
      <formula>LEN($B16)=1</formula>
    </cfRule>
  </conditionalFormatting>
  <conditionalFormatting sqref="H16">
    <cfRule type="expression" dxfId="229" priority="2">
      <formula>LEN($B16)=1</formula>
    </cfRule>
  </conditionalFormatting>
  <conditionalFormatting sqref="H16">
    <cfRule type="expression" dxfId="228" priority="1">
      <formula>LEN($B16)=1</formula>
    </cfRule>
  </conditionalFormatting>
  <dataValidations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8.2851562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1164</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1948</v>
      </c>
      <c r="J15" s="54"/>
      <c r="K15" s="77">
        <f>SUBTOTAL(9,K16:K20)</f>
        <v>5022.0999999999995</v>
      </c>
      <c r="L15" s="15"/>
    </row>
    <row r="16" spans="2:14" s="18" customFormat="1" ht="15" customHeight="1" x14ac:dyDescent="0.25">
      <c r="B16" s="26" t="s">
        <v>955</v>
      </c>
      <c r="C16" s="183" t="s">
        <v>1104</v>
      </c>
      <c r="D16" s="194" t="s">
        <v>1173</v>
      </c>
      <c r="E16" s="82" t="s">
        <v>1044</v>
      </c>
      <c r="F16" s="195" t="s">
        <v>1039</v>
      </c>
      <c r="G16" s="231">
        <f>ROUND(SUM(0.137/18),5)</f>
        <v>7.6099999999999996E-3</v>
      </c>
      <c r="H16" s="193">
        <v>275242.32</v>
      </c>
      <c r="I16" s="133">
        <f>ROUND(H16*G16,2)</f>
        <v>2094.59</v>
      </c>
      <c r="J16" s="134">
        <f>ROUND(H16*(1+IF(F16="BDI 1",$C$8,IF(F16="BDI 2",$C$9,0))),2)</f>
        <v>341933.53</v>
      </c>
      <c r="K16" s="135">
        <f>ROUND(J16*G16,2)</f>
        <v>2602.11</v>
      </c>
      <c r="L16" s="15"/>
    </row>
    <row r="17" spans="2:14" s="18" customFormat="1" ht="71.25" x14ac:dyDescent="0.25">
      <c r="B17" s="26" t="s">
        <v>956</v>
      </c>
      <c r="C17" s="109" t="s">
        <v>1047</v>
      </c>
      <c r="D17" s="108" t="s">
        <v>1043</v>
      </c>
      <c r="E17" s="27" t="s">
        <v>1044</v>
      </c>
      <c r="F17" s="73" t="s">
        <v>1039</v>
      </c>
      <c r="G17" s="110">
        <v>1</v>
      </c>
      <c r="H17" s="110">
        <v>1110.6500000000001</v>
      </c>
      <c r="I17" s="28">
        <f>ROUND(H17*G17,2)</f>
        <v>1110.6500000000001</v>
      </c>
      <c r="J17" s="55">
        <f>ROUND(H17*(1+IF(F17="BDI 1",$C$8,IF(F17="BDI 2",$C$9,0))),2)</f>
        <v>1379.76</v>
      </c>
      <c r="K17" s="27">
        <f>ROUND(J17*G17,2)</f>
        <v>1379.76</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0.13700000000000001</v>
      </c>
      <c r="H19" s="110">
        <v>633.51</v>
      </c>
      <c r="I19" s="28">
        <f t="shared" si="0"/>
        <v>86.79</v>
      </c>
      <c r="J19" s="55">
        <f t="shared" si="1"/>
        <v>787.01</v>
      </c>
      <c r="K19" s="27">
        <f>ROUND(J19*G19,2)</f>
        <v>107.82</v>
      </c>
      <c r="L19" s="15"/>
    </row>
    <row r="20" spans="2:14" s="18" customFormat="1" x14ac:dyDescent="0.25">
      <c r="B20" s="26" t="s">
        <v>1174</v>
      </c>
      <c r="C20" s="109" t="s">
        <v>1049</v>
      </c>
      <c r="D20" s="108" t="s">
        <v>1046</v>
      </c>
      <c r="E20" s="27" t="s">
        <v>1006</v>
      </c>
      <c r="F20" s="73" t="s">
        <v>1039</v>
      </c>
      <c r="G20" s="197">
        <v>0.13700000000000001</v>
      </c>
      <c r="H20" s="110">
        <v>515</v>
      </c>
      <c r="I20" s="28">
        <f t="shared" si="0"/>
        <v>70.56</v>
      </c>
      <c r="J20" s="55">
        <f t="shared" si="1"/>
        <v>639.78</v>
      </c>
      <c r="K20" s="27">
        <f>ROUND(J20*G20,2)</f>
        <v>87.65</v>
      </c>
      <c r="L20" s="15"/>
    </row>
    <row r="21" spans="2:14" s="18" customFormat="1" ht="15" customHeight="1" x14ac:dyDescent="0.25">
      <c r="B21" s="26">
        <v>2</v>
      </c>
      <c r="C21" s="46"/>
      <c r="D21" s="47" t="s">
        <v>1010</v>
      </c>
      <c r="E21" s="48"/>
      <c r="F21" s="48"/>
      <c r="G21" s="49"/>
      <c r="H21" s="52"/>
      <c r="I21" s="53">
        <f>SUBTOTAL(9,I22:I33)</f>
        <v>3748.41</v>
      </c>
      <c r="J21" s="56"/>
      <c r="K21" s="78">
        <f>SUBTOTAL(9,K22:K33)</f>
        <v>4645.17</v>
      </c>
      <c r="L21" s="15"/>
    </row>
    <row r="22" spans="2:14" s="18" customFormat="1" x14ac:dyDescent="0.25">
      <c r="B22" s="26" t="s">
        <v>959</v>
      </c>
      <c r="C22" s="109" t="s">
        <v>1011</v>
      </c>
      <c r="D22" s="108" t="s">
        <v>1050</v>
      </c>
      <c r="E22" s="27" t="s">
        <v>1009</v>
      </c>
      <c r="F22" s="73" t="s">
        <v>1039</v>
      </c>
      <c r="G22" s="84">
        <v>266.01</v>
      </c>
      <c r="H22" s="110">
        <v>0.86</v>
      </c>
      <c r="I22" s="28">
        <f>ROUND(H22*G22,2)</f>
        <v>228.77</v>
      </c>
      <c r="J22" s="55">
        <f t="shared" ref="J22:J33" si="2">ROUND(H22*(1+IF(F22="BDI 1",$C$8,IF(F22="BDI 2",$C$9,0))),2)</f>
        <v>1.07</v>
      </c>
      <c r="K22" s="27">
        <f>ROUND(J22*G22,2)</f>
        <v>284.63</v>
      </c>
      <c r="L22" s="15"/>
      <c r="M22" s="16"/>
      <c r="N22" s="17"/>
    </row>
    <row r="23" spans="2:14" s="18" customFormat="1" ht="28.5" x14ac:dyDescent="0.25">
      <c r="B23" s="26" t="s">
        <v>960</v>
      </c>
      <c r="C23" s="109" t="s">
        <v>1060</v>
      </c>
      <c r="D23" s="108" t="s">
        <v>1051</v>
      </c>
      <c r="E23" s="27" t="s">
        <v>1009</v>
      </c>
      <c r="F23" s="73" t="s">
        <v>1039</v>
      </c>
      <c r="G23" s="84">
        <v>0</v>
      </c>
      <c r="H23" s="110">
        <v>2.59</v>
      </c>
      <c r="I23" s="28">
        <f t="shared" ref="I23:I27" si="3">ROUND(H23*G23,2)</f>
        <v>0</v>
      </c>
      <c r="J23" s="55">
        <f t="shared" si="2"/>
        <v>3.22</v>
      </c>
      <c r="K23" s="27">
        <f>ROUND(J23*G23,2)</f>
        <v>0</v>
      </c>
      <c r="L23" s="15"/>
      <c r="M23" s="16"/>
      <c r="N23" s="17"/>
    </row>
    <row r="24" spans="2:14" s="18" customFormat="1" ht="25.5" customHeight="1" x14ac:dyDescent="0.25">
      <c r="B24" s="26" t="s">
        <v>961</v>
      </c>
      <c r="C24" s="109" t="s">
        <v>1012</v>
      </c>
      <c r="D24" s="108" t="s">
        <v>1013</v>
      </c>
      <c r="E24" s="27" t="s">
        <v>1005</v>
      </c>
      <c r="F24" s="73" t="s">
        <v>1039</v>
      </c>
      <c r="G24" s="84">
        <v>0</v>
      </c>
      <c r="H24" s="110">
        <v>3.64</v>
      </c>
      <c r="I24" s="28">
        <f t="shared" si="3"/>
        <v>0</v>
      </c>
      <c r="J24" s="55">
        <f t="shared" si="2"/>
        <v>4.5199999999999996</v>
      </c>
      <c r="K24" s="27">
        <f>ROUND(J24*G24,2)</f>
        <v>0</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3">
        <v>80.599999999999994</v>
      </c>
      <c r="H28" s="110">
        <v>2.56</v>
      </c>
      <c r="I28" s="28">
        <f>ROUND(H28*G28,2)</f>
        <v>206.34</v>
      </c>
      <c r="J28" s="55">
        <f t="shared" si="2"/>
        <v>3.18</v>
      </c>
      <c r="K28" s="27">
        <f>ROUND(J28*G28,2)</f>
        <v>256.31</v>
      </c>
      <c r="L28" s="15"/>
      <c r="M28" s="16"/>
      <c r="N28" s="17"/>
    </row>
    <row r="29" spans="2:14" s="18" customFormat="1" ht="28.5" x14ac:dyDescent="0.25">
      <c r="B29" s="26" t="s">
        <v>1069</v>
      </c>
      <c r="C29" s="109" t="s">
        <v>1065</v>
      </c>
      <c r="D29" s="108" t="s">
        <v>1055</v>
      </c>
      <c r="E29" s="27" t="s">
        <v>1005</v>
      </c>
      <c r="F29" s="73" t="s">
        <v>1039</v>
      </c>
      <c r="G29" s="84">
        <v>43.85</v>
      </c>
      <c r="H29" s="110">
        <v>3.3</v>
      </c>
      <c r="I29" s="28">
        <f t="shared" ref="I29:I33" si="5">ROUND(H29*G29,2)</f>
        <v>144.71</v>
      </c>
      <c r="J29" s="55">
        <f t="shared" si="2"/>
        <v>4.0999999999999996</v>
      </c>
      <c r="K29" s="27">
        <f>ROUND(J29*G29,2)</f>
        <v>179.79</v>
      </c>
      <c r="L29" s="15"/>
      <c r="M29" s="16"/>
      <c r="N29" s="17"/>
    </row>
    <row r="30" spans="2:14" s="18" customFormat="1" ht="71.25" x14ac:dyDescent="0.25">
      <c r="B30" s="26" t="s">
        <v>1070</v>
      </c>
      <c r="C30" s="109" t="s">
        <v>1066</v>
      </c>
      <c r="D30" s="108" t="s">
        <v>1056</v>
      </c>
      <c r="E30" s="27" t="s">
        <v>1005</v>
      </c>
      <c r="F30" s="73" t="s">
        <v>1039</v>
      </c>
      <c r="G30" s="111">
        <v>53.2</v>
      </c>
      <c r="H30" s="110">
        <v>14.25</v>
      </c>
      <c r="I30" s="28">
        <f t="shared" si="5"/>
        <v>758.1</v>
      </c>
      <c r="J30" s="55">
        <f t="shared" si="2"/>
        <v>17.7</v>
      </c>
      <c r="K30" s="27">
        <f>ROUND(J30*G30,2)</f>
        <v>941.64</v>
      </c>
      <c r="L30" s="15"/>
      <c r="M30" s="16"/>
      <c r="N30" s="17"/>
    </row>
    <row r="31" spans="2:14" s="18" customFormat="1" x14ac:dyDescent="0.25">
      <c r="B31" s="26" t="s">
        <v>1071</v>
      </c>
      <c r="C31" s="109" t="s">
        <v>1014</v>
      </c>
      <c r="D31" s="108" t="s">
        <v>1057</v>
      </c>
      <c r="E31" s="27" t="s">
        <v>1005</v>
      </c>
      <c r="F31" s="73" t="s">
        <v>1039</v>
      </c>
      <c r="G31" s="84">
        <v>0</v>
      </c>
      <c r="H31" s="110">
        <v>31.69</v>
      </c>
      <c r="I31" s="28">
        <f t="shared" si="5"/>
        <v>0</v>
      </c>
      <c r="J31" s="55">
        <f t="shared" si="2"/>
        <v>39.369999999999997</v>
      </c>
      <c r="K31" s="27">
        <f>ROUND(J31*G31,2)</f>
        <v>0</v>
      </c>
      <c r="L31" s="15"/>
      <c r="M31" s="16"/>
      <c r="N31" s="17"/>
    </row>
    <row r="32" spans="2:14" s="18" customFormat="1" x14ac:dyDescent="0.25">
      <c r="B32" s="26" t="s">
        <v>1072</v>
      </c>
      <c r="C32" s="109" t="s">
        <v>1067</v>
      </c>
      <c r="D32" s="108" t="s">
        <v>1058</v>
      </c>
      <c r="E32" s="27" t="s">
        <v>1005</v>
      </c>
      <c r="F32" s="73" t="s">
        <v>1039</v>
      </c>
      <c r="G32" s="83">
        <v>43.85</v>
      </c>
      <c r="H32" s="110">
        <v>1.19</v>
      </c>
      <c r="I32" s="28">
        <f t="shared" si="5"/>
        <v>52.18</v>
      </c>
      <c r="J32" s="55">
        <f t="shared" si="2"/>
        <v>1.48</v>
      </c>
      <c r="K32" s="27">
        <f>ROUND(J32*G32,2)</f>
        <v>64.900000000000006</v>
      </c>
      <c r="L32" s="15"/>
      <c r="M32" s="16"/>
      <c r="N32" s="17"/>
    </row>
    <row r="33" spans="1:14" s="18" customFormat="1" ht="28.5" x14ac:dyDescent="0.25">
      <c r="B33" s="142" t="s">
        <v>1073</v>
      </c>
      <c r="C33" s="143" t="s">
        <v>1068</v>
      </c>
      <c r="D33" s="144" t="s">
        <v>1059</v>
      </c>
      <c r="E33" s="128" t="s">
        <v>1020</v>
      </c>
      <c r="F33" s="123" t="s">
        <v>1039</v>
      </c>
      <c r="G33" s="145">
        <v>3997.13</v>
      </c>
      <c r="H33" s="146">
        <v>0.59</v>
      </c>
      <c r="I33" s="126">
        <f t="shared" si="5"/>
        <v>2358.31</v>
      </c>
      <c r="J33" s="127">
        <f t="shared" si="2"/>
        <v>0.73</v>
      </c>
      <c r="K33" s="128">
        <f t="shared" ref="K33" si="6">ROUND(J33*G33,2)</f>
        <v>2917.9</v>
      </c>
      <c r="L33" s="15"/>
      <c r="M33" s="16"/>
      <c r="N33" s="17"/>
    </row>
    <row r="34" spans="1:14" s="18" customFormat="1" x14ac:dyDescent="0.25">
      <c r="B34" s="151">
        <v>3</v>
      </c>
      <c r="C34" s="152"/>
      <c r="D34" s="153" t="s">
        <v>1076</v>
      </c>
      <c r="E34" s="138"/>
      <c r="F34" s="138"/>
      <c r="G34" s="154"/>
      <c r="H34" s="155"/>
      <c r="I34" s="156">
        <f>SUBTOTAL(9,I35:I36)</f>
        <v>14035.009999999998</v>
      </c>
      <c r="J34" s="157"/>
      <c r="K34" s="141">
        <f>SUBTOTAL(9,K35:K36)</f>
        <v>17435.71</v>
      </c>
      <c r="L34" s="15"/>
      <c r="M34" s="16"/>
      <c r="N34" s="17"/>
    </row>
    <row r="35" spans="1:14" s="18" customFormat="1" ht="30" x14ac:dyDescent="0.25">
      <c r="B35" s="25" t="s">
        <v>964</v>
      </c>
      <c r="C35" s="147" t="s">
        <v>1033</v>
      </c>
      <c r="D35" s="148" t="s">
        <v>1074</v>
      </c>
      <c r="E35" s="112" t="s">
        <v>1021</v>
      </c>
      <c r="F35" s="130" t="s">
        <v>1039</v>
      </c>
      <c r="G35" s="149">
        <v>81.5</v>
      </c>
      <c r="H35" s="150">
        <v>43.43</v>
      </c>
      <c r="I35" s="133">
        <f>ROUND(H35*G35,2)</f>
        <v>3539.55</v>
      </c>
      <c r="J35" s="134">
        <f t="shared" ref="J35:J36" si="7">ROUND(H35*(1+IF(F35="BDI 1",$C$8,IF(F35="BDI 2",$C$9,0))),2)</f>
        <v>53.95</v>
      </c>
      <c r="K35" s="135">
        <f>ROUND(J35*G35,2)</f>
        <v>4396.93</v>
      </c>
      <c r="L35" s="15"/>
      <c r="M35" s="16"/>
      <c r="N35" s="17"/>
    </row>
    <row r="36" spans="1:14" s="18" customFormat="1" ht="60" x14ac:dyDescent="0.25">
      <c r="B36" s="142" t="s">
        <v>965</v>
      </c>
      <c r="C36" s="158" t="s">
        <v>1034</v>
      </c>
      <c r="D36" s="119" t="s">
        <v>1075</v>
      </c>
      <c r="E36" s="82" t="s">
        <v>1009</v>
      </c>
      <c r="F36" s="123" t="s">
        <v>1039</v>
      </c>
      <c r="G36" s="159">
        <v>228.51</v>
      </c>
      <c r="H36" s="160">
        <v>45.93</v>
      </c>
      <c r="I36" s="126">
        <f t="shared" ref="I36" si="8">ROUND(H36*G36,2)</f>
        <v>10495.46</v>
      </c>
      <c r="J36" s="127">
        <f t="shared" si="7"/>
        <v>57.06</v>
      </c>
      <c r="K36" s="128">
        <f>ROUND(J36*G36,2)</f>
        <v>13038.78</v>
      </c>
      <c r="L36" s="15"/>
      <c r="M36" s="16"/>
      <c r="N36" s="17"/>
    </row>
    <row r="37" spans="1:14" s="18" customFormat="1" x14ac:dyDescent="0.25">
      <c r="B37" s="151">
        <v>4</v>
      </c>
      <c r="C37" s="152"/>
      <c r="D37" s="153" t="s">
        <v>1077</v>
      </c>
      <c r="E37" s="138"/>
      <c r="F37" s="138"/>
      <c r="G37" s="154"/>
      <c r="H37" s="155"/>
      <c r="I37" s="156">
        <f>SUBTOTAL(9,I38:I42)</f>
        <v>0</v>
      </c>
      <c r="J37" s="157"/>
      <c r="K37" s="141">
        <f>SUBTOTAL(9,K38:K42)</f>
        <v>0</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 t="shared" ref="J38:J57" si="9">ROUND(H38*(1+IF(F38="BDI 1",$C$8,IF(F38="BDI 2",$C$9,0))),2)</f>
        <v>152.06</v>
      </c>
      <c r="K38" s="135">
        <f t="shared" ref="K38:K42" si="10">ROUND(J38*G38,2)</f>
        <v>0</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0</v>
      </c>
      <c r="H41" s="86">
        <v>20.66</v>
      </c>
      <c r="I41" s="28">
        <f t="shared" si="11"/>
        <v>0</v>
      </c>
      <c r="J41" s="55">
        <f t="shared" si="9"/>
        <v>25.67</v>
      </c>
      <c r="K41" s="27">
        <f t="shared" si="10"/>
        <v>0</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1683</v>
      </c>
      <c r="J43" s="164"/>
      <c r="K43" s="165">
        <f>SUBTOTAL(9, K44:K57)</f>
        <v>2091</v>
      </c>
      <c r="L43" s="170"/>
      <c r="M43" s="171"/>
      <c r="N43" s="172"/>
    </row>
    <row r="44" spans="1:14" s="18" customFormat="1" ht="30" x14ac:dyDescent="0.25">
      <c r="B44" s="129" t="s">
        <v>971</v>
      </c>
      <c r="C44" s="120" t="s">
        <v>1097</v>
      </c>
      <c r="D44" s="121" t="s">
        <v>1098</v>
      </c>
      <c r="E44" s="82" t="s">
        <v>1009</v>
      </c>
      <c r="F44" s="130" t="s">
        <v>1039</v>
      </c>
      <c r="G44" s="161">
        <v>0</v>
      </c>
      <c r="H44" s="132">
        <v>39.619999999999997</v>
      </c>
      <c r="I44" s="133">
        <f t="shared" si="11"/>
        <v>0</v>
      </c>
      <c r="J44" s="134">
        <f t="shared" si="9"/>
        <v>49.22</v>
      </c>
      <c r="K44" s="135">
        <f t="shared" ref="K44:K57" si="12">ROUND(J44*G44,2)</f>
        <v>0</v>
      </c>
      <c r="L44" s="15"/>
      <c r="M44" s="16"/>
      <c r="N44" s="17"/>
    </row>
    <row r="45" spans="1:14" s="18" customFormat="1" ht="30" x14ac:dyDescent="0.25">
      <c r="B45" s="29" t="s">
        <v>972</v>
      </c>
      <c r="C45" s="80" t="s">
        <v>1027</v>
      </c>
      <c r="D45" s="81" t="s">
        <v>1099</v>
      </c>
      <c r="E45" s="82" t="s">
        <v>1005</v>
      </c>
      <c r="F45" s="73" t="s">
        <v>1039</v>
      </c>
      <c r="G45" s="84">
        <v>0</v>
      </c>
      <c r="H45" s="86">
        <v>322.69</v>
      </c>
      <c r="I45" s="28">
        <f t="shared" si="11"/>
        <v>0</v>
      </c>
      <c r="J45" s="55">
        <f t="shared" si="9"/>
        <v>400.88</v>
      </c>
      <c r="K45" s="27">
        <f t="shared" si="12"/>
        <v>0</v>
      </c>
      <c r="L45" s="15"/>
      <c r="M45" s="16"/>
      <c r="N45" s="17"/>
    </row>
    <row r="46" spans="1:14" s="18" customFormat="1" ht="30" x14ac:dyDescent="0.25">
      <c r="B46" s="29" t="s">
        <v>973</v>
      </c>
      <c r="C46" s="80" t="s">
        <v>1022</v>
      </c>
      <c r="D46" s="81" t="s">
        <v>1023</v>
      </c>
      <c r="E46" s="82" t="s">
        <v>1021</v>
      </c>
      <c r="F46" s="73" t="s">
        <v>1039</v>
      </c>
      <c r="G46" s="84">
        <v>0</v>
      </c>
      <c r="H46" s="86">
        <v>77.81</v>
      </c>
      <c r="I46" s="28">
        <f t="shared" si="11"/>
        <v>0</v>
      </c>
      <c r="J46" s="55">
        <f t="shared" si="9"/>
        <v>96.66</v>
      </c>
      <c r="K46" s="27">
        <f t="shared" si="12"/>
        <v>0</v>
      </c>
      <c r="L46" s="15"/>
      <c r="M46" s="16"/>
      <c r="N46" s="17"/>
    </row>
    <row r="47" spans="1:14" s="18" customFormat="1" ht="30" x14ac:dyDescent="0.25">
      <c r="B47" s="29" t="s">
        <v>1084</v>
      </c>
      <c r="C47" s="80" t="s">
        <v>1024</v>
      </c>
      <c r="D47" s="81" t="s">
        <v>1025</v>
      </c>
      <c r="E47" s="82" t="s">
        <v>1021</v>
      </c>
      <c r="F47" s="73" t="s">
        <v>1039</v>
      </c>
      <c r="G47" s="84">
        <v>0</v>
      </c>
      <c r="H47" s="86">
        <v>148.18</v>
      </c>
      <c r="I47" s="28">
        <f t="shared" si="11"/>
        <v>0</v>
      </c>
      <c r="J47" s="55">
        <f t="shared" si="9"/>
        <v>184.08</v>
      </c>
      <c r="K47" s="27">
        <f t="shared" si="12"/>
        <v>0</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75</v>
      </c>
      <c r="H49" s="115">
        <v>22.44</v>
      </c>
      <c r="I49" s="28">
        <f t="shared" si="11"/>
        <v>1683</v>
      </c>
      <c r="J49" s="55">
        <f t="shared" si="9"/>
        <v>27.88</v>
      </c>
      <c r="K49" s="27">
        <f t="shared" si="12"/>
        <v>2091</v>
      </c>
      <c r="L49" s="15"/>
      <c r="M49" s="16"/>
      <c r="N49" s="17"/>
    </row>
    <row r="50" spans="2:14" s="18" customFormat="1" ht="30" x14ac:dyDescent="0.25">
      <c r="B50" s="29" t="s">
        <v>1087</v>
      </c>
      <c r="C50" s="80" t="s">
        <v>1104</v>
      </c>
      <c r="D50" s="81" t="s">
        <v>1105</v>
      </c>
      <c r="E50" s="82" t="s">
        <v>1044</v>
      </c>
      <c r="F50" s="73" t="s">
        <v>1039</v>
      </c>
      <c r="G50" s="84">
        <v>0</v>
      </c>
      <c r="H50" s="86">
        <v>1265.78</v>
      </c>
      <c r="I50" s="28">
        <f t="shared" si="11"/>
        <v>0</v>
      </c>
      <c r="J50" s="55">
        <f t="shared" si="9"/>
        <v>1572.48</v>
      </c>
      <c r="K50" s="27">
        <f t="shared" si="12"/>
        <v>0</v>
      </c>
      <c r="L50" s="15"/>
      <c r="M50" s="16"/>
      <c r="N50" s="17"/>
    </row>
    <row r="51" spans="2:14" s="18" customFormat="1" x14ac:dyDescent="0.25">
      <c r="B51" s="29" t="s">
        <v>1088</v>
      </c>
      <c r="C51" s="80" t="s">
        <v>1028</v>
      </c>
      <c r="D51" s="81" t="s">
        <v>1106</v>
      </c>
      <c r="E51" s="82" t="s">
        <v>1044</v>
      </c>
      <c r="F51" s="73" t="s">
        <v>1039</v>
      </c>
      <c r="G51" s="84">
        <v>0</v>
      </c>
      <c r="H51" s="86">
        <v>398.63</v>
      </c>
      <c r="I51" s="28">
        <f t="shared" si="11"/>
        <v>0</v>
      </c>
      <c r="J51" s="55">
        <f t="shared" si="9"/>
        <v>495.22</v>
      </c>
      <c r="K51" s="27">
        <f t="shared" si="12"/>
        <v>0</v>
      </c>
      <c r="L51" s="15"/>
      <c r="M51" s="16"/>
      <c r="N51" s="17"/>
    </row>
    <row r="52" spans="2:14" s="18" customFormat="1" ht="45" x14ac:dyDescent="0.25">
      <c r="B52" s="29" t="s">
        <v>1089</v>
      </c>
      <c r="C52" s="80" t="s">
        <v>1026</v>
      </c>
      <c r="D52" s="81" t="s">
        <v>1107</v>
      </c>
      <c r="E52" s="82" t="s">
        <v>1044</v>
      </c>
      <c r="F52" s="73" t="s">
        <v>1039</v>
      </c>
      <c r="G52" s="84">
        <v>0</v>
      </c>
      <c r="H52" s="86">
        <v>815.35</v>
      </c>
      <c r="I52" s="28">
        <f t="shared" si="11"/>
        <v>0</v>
      </c>
      <c r="J52" s="55">
        <f t="shared" si="9"/>
        <v>1012.91</v>
      </c>
      <c r="K52" s="27">
        <f t="shared" si="12"/>
        <v>0</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0</v>
      </c>
      <c r="H54" s="86">
        <v>783.41</v>
      </c>
      <c r="I54" s="28">
        <f t="shared" si="11"/>
        <v>0</v>
      </c>
      <c r="J54" s="55">
        <f t="shared" si="9"/>
        <v>973.23</v>
      </c>
      <c r="K54" s="27">
        <f t="shared" si="12"/>
        <v>0</v>
      </c>
      <c r="L54" s="15"/>
      <c r="M54" s="16"/>
      <c r="N54" s="17"/>
    </row>
    <row r="55" spans="2:14" s="18" customFormat="1" ht="30" x14ac:dyDescent="0.25">
      <c r="B55" s="29" t="s">
        <v>1092</v>
      </c>
      <c r="C55" s="80" t="s">
        <v>1110</v>
      </c>
      <c r="D55" s="81" t="s">
        <v>1111</v>
      </c>
      <c r="E55" s="82" t="s">
        <v>1021</v>
      </c>
      <c r="F55" s="73" t="s">
        <v>1039</v>
      </c>
      <c r="G55" s="117">
        <v>0</v>
      </c>
      <c r="H55" s="86">
        <v>211.16</v>
      </c>
      <c r="I55" s="28">
        <f t="shared" si="11"/>
        <v>0</v>
      </c>
      <c r="J55" s="55">
        <f t="shared" si="9"/>
        <v>262.32</v>
      </c>
      <c r="K55" s="27">
        <f t="shared" si="12"/>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0</v>
      </c>
      <c r="H57" s="125">
        <v>92.44</v>
      </c>
      <c r="I57" s="126">
        <f t="shared" si="11"/>
        <v>0</v>
      </c>
      <c r="J57" s="127">
        <f t="shared" si="9"/>
        <v>114.84</v>
      </c>
      <c r="K57" s="128">
        <f t="shared" si="12"/>
        <v>0</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13.3</v>
      </c>
      <c r="J72" s="55"/>
      <c r="K72" s="27">
        <f>SUBTOTAL(9,K73:K75)</f>
        <v>15.96</v>
      </c>
      <c r="L72" s="15"/>
      <c r="M72" s="16"/>
      <c r="N72" s="17"/>
    </row>
    <row r="73" spans="2:14" s="18" customFormat="1" ht="75" x14ac:dyDescent="0.25">
      <c r="B73" s="29" t="s">
        <v>1139</v>
      </c>
      <c r="C73" s="80" t="s">
        <v>1104</v>
      </c>
      <c r="D73" s="81" t="s">
        <v>1142</v>
      </c>
      <c r="E73" s="82" t="s">
        <v>1009</v>
      </c>
      <c r="F73" s="73" t="s">
        <v>1039</v>
      </c>
      <c r="G73" s="84">
        <v>266.01</v>
      </c>
      <c r="H73" s="86">
        <v>0.05</v>
      </c>
      <c r="I73" s="28">
        <f t="shared" ref="I73:I75" si="16">ROUND(H73*G73,2)</f>
        <v>13.3</v>
      </c>
      <c r="J73" s="55">
        <f t="shared" ref="J73:J75" si="17">ROUND(H73*(1+IF(F73="BDI 1",$C$8,IF(F73="BDI 2",$C$9,0))),2)</f>
        <v>0.06</v>
      </c>
      <c r="K73" s="27">
        <f t="shared" ref="K73:K75" si="18">ROUND(J73*G73,2)</f>
        <v>15.96</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 t="shared" si="17"/>
        <v>133.87</v>
      </c>
      <c r="K74" s="27">
        <f t="shared" si="18"/>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23522.31</v>
      </c>
      <c r="J76" s="57" t="s">
        <v>977</v>
      </c>
      <c r="K76" s="79">
        <f>SUBTOTAL(9,K15:K75)</f>
        <v>29209.940000000002</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227" priority="41">
      <formula>LEN($B15)=1</formula>
    </cfRule>
  </conditionalFormatting>
  <conditionalFormatting sqref="E17:E20 G17:G20">
    <cfRule type="expression" dxfId="226" priority="38">
      <formula>LEN($B17)=1</formula>
    </cfRule>
  </conditionalFormatting>
  <conditionalFormatting sqref="D17:D20">
    <cfRule type="expression" dxfId="225" priority="40">
      <formula>LEN($B17)=1</formula>
    </cfRule>
  </conditionalFormatting>
  <conditionalFormatting sqref="C17:C20">
    <cfRule type="expression" dxfId="224" priority="39">
      <formula>LEN($B17)=1</formula>
    </cfRule>
  </conditionalFormatting>
  <conditionalFormatting sqref="F17:F20">
    <cfRule type="expression" dxfId="223" priority="37">
      <formula>LEN($B17)=1</formula>
    </cfRule>
  </conditionalFormatting>
  <conditionalFormatting sqref="H17:H20">
    <cfRule type="expression" dxfId="222" priority="36">
      <formula>LEN($B17)=1</formula>
    </cfRule>
  </conditionalFormatting>
  <conditionalFormatting sqref="D22:E33">
    <cfRule type="expression" dxfId="221" priority="35">
      <formula>LEN($B22)=1</formula>
    </cfRule>
  </conditionalFormatting>
  <conditionalFormatting sqref="C22:C33">
    <cfRule type="expression" dxfId="220" priority="34">
      <formula>LEN($B22)=1</formula>
    </cfRule>
  </conditionalFormatting>
  <conditionalFormatting sqref="H22:H33">
    <cfRule type="expression" dxfId="219" priority="33">
      <formula>LEN($B22)=1</formula>
    </cfRule>
  </conditionalFormatting>
  <conditionalFormatting sqref="H16">
    <cfRule type="expression" dxfId="218" priority="30">
      <formula>LEN($B16)=1</formula>
    </cfRule>
  </conditionalFormatting>
  <conditionalFormatting sqref="I16:K16">
    <cfRule type="expression" dxfId="217" priority="32">
      <formula>LEN($B16)=1</formula>
    </cfRule>
  </conditionalFormatting>
  <conditionalFormatting sqref="C16:G16">
    <cfRule type="expression" dxfId="216" priority="31">
      <formula>LEN($B16)=1</formula>
    </cfRule>
  </conditionalFormatting>
  <conditionalFormatting sqref="G19">
    <cfRule type="expression" dxfId="215" priority="29">
      <formula>LEN($B19)=1</formula>
    </cfRule>
  </conditionalFormatting>
  <conditionalFormatting sqref="G20">
    <cfRule type="expression" dxfId="214" priority="28">
      <formula>LEN($B20)=1</formula>
    </cfRule>
  </conditionalFormatting>
  <conditionalFormatting sqref="H16">
    <cfRule type="expression" dxfId="213" priority="27">
      <formula>LEN($B16)=1</formula>
    </cfRule>
  </conditionalFormatting>
  <conditionalFormatting sqref="H16">
    <cfRule type="expression" dxfId="212" priority="26">
      <formula>LEN($B16)=1</formula>
    </cfRule>
  </conditionalFormatting>
  <conditionalFormatting sqref="H16">
    <cfRule type="expression" dxfId="211" priority="25">
      <formula>LEN($B16)=1</formula>
    </cfRule>
  </conditionalFormatting>
  <conditionalFormatting sqref="H16">
    <cfRule type="expression" dxfId="210" priority="24">
      <formula>LEN($B16)=1</formula>
    </cfRule>
  </conditionalFormatting>
  <conditionalFormatting sqref="H16">
    <cfRule type="expression" dxfId="209" priority="23">
      <formula>LEN($B16)=1</formula>
    </cfRule>
  </conditionalFormatting>
  <conditionalFormatting sqref="H16">
    <cfRule type="expression" dxfId="208" priority="22">
      <formula>LEN($B16)=1</formula>
    </cfRule>
  </conditionalFormatting>
  <conditionalFormatting sqref="H16">
    <cfRule type="expression" dxfId="207" priority="21">
      <formula>LEN($B16)=1</formula>
    </cfRule>
  </conditionalFormatting>
  <conditionalFormatting sqref="H16">
    <cfRule type="expression" dxfId="206" priority="20">
      <formula>LEN($B16)=1</formula>
    </cfRule>
  </conditionalFormatting>
  <conditionalFormatting sqref="H16">
    <cfRule type="expression" dxfId="205" priority="19">
      <formula>LEN($B16)=1</formula>
    </cfRule>
  </conditionalFormatting>
  <conditionalFormatting sqref="H16">
    <cfRule type="expression" dxfId="204" priority="18">
      <formula>LEN($B16)=1</formula>
    </cfRule>
  </conditionalFormatting>
  <conditionalFormatting sqref="H16">
    <cfRule type="expression" dxfId="203" priority="17">
      <formula>LEN($B16)=1</formula>
    </cfRule>
  </conditionalFormatting>
  <conditionalFormatting sqref="H16">
    <cfRule type="expression" dxfId="202" priority="16">
      <formula>LEN($B16)=1</formula>
    </cfRule>
  </conditionalFormatting>
  <conditionalFormatting sqref="H16">
    <cfRule type="expression" dxfId="201" priority="15">
      <formula>LEN($B16)=1</formula>
    </cfRule>
  </conditionalFormatting>
  <conditionalFormatting sqref="H16">
    <cfRule type="expression" dxfId="200" priority="14">
      <formula>LEN($B16)=1</formula>
    </cfRule>
  </conditionalFormatting>
  <conditionalFormatting sqref="H16">
    <cfRule type="expression" dxfId="199" priority="13">
      <formula>LEN($B16)=1</formula>
    </cfRule>
  </conditionalFormatting>
  <conditionalFormatting sqref="H16">
    <cfRule type="expression" dxfId="198" priority="12">
      <formula>LEN($B16)=1</formula>
    </cfRule>
  </conditionalFormatting>
  <conditionalFormatting sqref="H16">
    <cfRule type="expression" dxfId="197" priority="11">
      <formula>LEN($B16)=1</formula>
    </cfRule>
  </conditionalFormatting>
  <conditionalFormatting sqref="H16">
    <cfRule type="expression" dxfId="196" priority="10">
      <formula>LEN($B16)=1</formula>
    </cfRule>
  </conditionalFormatting>
  <conditionalFormatting sqref="H16">
    <cfRule type="expression" dxfId="195" priority="9">
      <formula>LEN($B16)=1</formula>
    </cfRule>
  </conditionalFormatting>
  <conditionalFormatting sqref="H16">
    <cfRule type="expression" dxfId="194" priority="8">
      <formula>LEN($B16)=1</formula>
    </cfRule>
  </conditionalFormatting>
  <conditionalFormatting sqref="H16">
    <cfRule type="expression" dxfId="193" priority="7">
      <formula>LEN($B16)=1</formula>
    </cfRule>
  </conditionalFormatting>
  <conditionalFormatting sqref="H16">
    <cfRule type="expression" dxfId="192" priority="6">
      <formula>LEN($B16)=1</formula>
    </cfRule>
  </conditionalFormatting>
  <conditionalFormatting sqref="H16">
    <cfRule type="expression" dxfId="191" priority="5">
      <formula>LEN($B16)=1</formula>
    </cfRule>
  </conditionalFormatting>
  <conditionalFormatting sqref="H16">
    <cfRule type="expression" dxfId="190" priority="4">
      <formula>LEN($B16)=1</formula>
    </cfRule>
  </conditionalFormatting>
  <conditionalFormatting sqref="H16">
    <cfRule type="expression" dxfId="189" priority="3">
      <formula>LEN($B16)=1</formula>
    </cfRule>
  </conditionalFormatting>
  <conditionalFormatting sqref="H16">
    <cfRule type="expression" dxfId="188" priority="2">
      <formula>LEN($B16)=1</formula>
    </cfRule>
  </conditionalFormatting>
  <conditionalFormatting sqref="H16">
    <cfRule type="expression" dxfId="187" priority="1">
      <formula>LEN($B16)=1</formula>
    </cfRule>
  </conditionalFormatting>
  <dataValidations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tabSelected="1" zoomScale="80" zoomScaleNormal="80" zoomScaleSheetLayoutView="80" zoomScalePageLayoutView="80" workbookViewId="0">
      <selection activeCell="D12" sqref="D12:D15"/>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7.2851562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74" t="s">
        <v>944</v>
      </c>
      <c r="L4" s="15"/>
      <c r="M4" s="16"/>
      <c r="N4" s="17"/>
    </row>
    <row r="5" spans="2:14" s="18" customFormat="1" ht="15" customHeight="1" x14ac:dyDescent="0.25">
      <c r="B5" s="268" t="s">
        <v>1150</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2104.7600000000002</v>
      </c>
      <c r="J15" s="54"/>
      <c r="K15" s="77">
        <f>SUBTOTAL(9,K16:K20)</f>
        <v>7808.72</v>
      </c>
      <c r="L15" s="15"/>
    </row>
    <row r="16" spans="2:14" s="18" customFormat="1" ht="15" customHeight="1" x14ac:dyDescent="0.25">
      <c r="B16" s="25" t="s">
        <v>955</v>
      </c>
      <c r="C16" s="183" t="s">
        <v>1104</v>
      </c>
      <c r="D16" s="194" t="s">
        <v>1173</v>
      </c>
      <c r="E16" s="82" t="s">
        <v>1044</v>
      </c>
      <c r="F16" s="195" t="s">
        <v>1039</v>
      </c>
      <c r="G16" s="231">
        <f>ROUND(SUM(0.2735/18),5)</f>
        <v>1.519E-2</v>
      </c>
      <c r="H16" s="193">
        <v>275242.32</v>
      </c>
      <c r="I16" s="133">
        <f>ROUND(H16*G16,2)</f>
        <v>4180.93</v>
      </c>
      <c r="J16" s="134">
        <f>ROUND(H16*(1+IF(F16="BDI 1",$C$8,IF(F16="BDI 2",$C$9,0))),2)</f>
        <v>341933.53</v>
      </c>
      <c r="K16" s="135">
        <f>ROUND(J16*G16,2)</f>
        <v>5193.97</v>
      </c>
      <c r="L16" s="15"/>
    </row>
    <row r="17" spans="2:14" s="18" customFormat="1" ht="71.25" x14ac:dyDescent="0.25">
      <c r="B17" s="25" t="s">
        <v>956</v>
      </c>
      <c r="C17" s="109" t="s">
        <v>1047</v>
      </c>
      <c r="D17" s="108" t="s">
        <v>1043</v>
      </c>
      <c r="E17" s="27" t="s">
        <v>1044</v>
      </c>
      <c r="F17" s="73" t="s">
        <v>1039</v>
      </c>
      <c r="G17" s="110">
        <v>1</v>
      </c>
      <c r="H17" s="110">
        <v>1110.6500000000001</v>
      </c>
      <c r="I17" s="28">
        <f>ROUND(H17*G17,2)</f>
        <v>1110.6500000000001</v>
      </c>
      <c r="J17" s="55">
        <f>ROUND(H17*(1+IF(F17="BDI 1",$C$8,IF(F17="BDI 2",$C$9,0))),2)</f>
        <v>1379.76</v>
      </c>
      <c r="K17" s="27">
        <f>ROUND(J17*G17,2)</f>
        <v>1379.76</v>
      </c>
      <c r="L17" s="15"/>
    </row>
    <row r="18" spans="2:14" s="18" customFormat="1" ht="42.75" x14ac:dyDescent="0.25">
      <c r="B18" s="25" t="s">
        <v>957</v>
      </c>
      <c r="C18" s="109" t="s">
        <v>1007</v>
      </c>
      <c r="D18" s="108" t="s">
        <v>1008</v>
      </c>
      <c r="E18" s="27" t="s">
        <v>1044</v>
      </c>
      <c r="F18" s="73" t="s">
        <v>1039</v>
      </c>
      <c r="G18" s="110">
        <v>1</v>
      </c>
      <c r="H18" s="110">
        <v>680</v>
      </c>
      <c r="I18" s="28">
        <f t="shared" ref="I18:I20" si="0">ROUND(H18*G18,2)</f>
        <v>680</v>
      </c>
      <c r="J18" s="55">
        <f>ROUND(H18*(1+IF(F18="BDI 1",$C$8,IF(F18="BDI 2",$C$9,0))),2)</f>
        <v>844.76</v>
      </c>
      <c r="K18" s="27">
        <f>ROUND(J18*G18,2)</f>
        <v>844.76</v>
      </c>
      <c r="L18" s="15"/>
    </row>
    <row r="19" spans="2:14" s="18" customFormat="1" ht="28.5" x14ac:dyDescent="0.25">
      <c r="B19" s="25" t="s">
        <v>958</v>
      </c>
      <c r="C19" s="109" t="s">
        <v>1048</v>
      </c>
      <c r="D19" s="108" t="s">
        <v>1045</v>
      </c>
      <c r="E19" s="27" t="s">
        <v>1006</v>
      </c>
      <c r="F19" s="73" t="s">
        <v>1039</v>
      </c>
      <c r="G19" s="197">
        <v>0.27350000000000002</v>
      </c>
      <c r="H19" s="110">
        <v>633.51</v>
      </c>
      <c r="I19" s="28">
        <f t="shared" si="0"/>
        <v>173.26</v>
      </c>
      <c r="J19" s="55">
        <f>ROUND(H19*(1+IF(F19="BDI 1",$C$8,IF(F19="BDI 2",$C$9,0))),2)</f>
        <v>787.01</v>
      </c>
      <c r="K19" s="27">
        <f>ROUND(J19*G19,2)</f>
        <v>215.25</v>
      </c>
      <c r="L19" s="15"/>
    </row>
    <row r="20" spans="2:14" s="18" customFormat="1" x14ac:dyDescent="0.25">
      <c r="B20" s="25" t="s">
        <v>1174</v>
      </c>
      <c r="C20" s="109" t="s">
        <v>1049</v>
      </c>
      <c r="D20" s="108" t="s">
        <v>1046</v>
      </c>
      <c r="E20" s="27" t="s">
        <v>1006</v>
      </c>
      <c r="F20" s="73" t="s">
        <v>1039</v>
      </c>
      <c r="G20" s="197">
        <v>0.27350000000000002</v>
      </c>
      <c r="H20" s="110">
        <v>515</v>
      </c>
      <c r="I20" s="28">
        <f t="shared" si="0"/>
        <v>140.85</v>
      </c>
      <c r="J20" s="55">
        <f>ROUND(H20*(1+IF(F20="BDI 1",$C$8,IF(F20="BDI 2",$C$9,0))),2)</f>
        <v>639.78</v>
      </c>
      <c r="K20" s="27">
        <f>ROUND(J20*G20,2)</f>
        <v>174.98</v>
      </c>
      <c r="L20" s="15"/>
    </row>
    <row r="21" spans="2:14" s="18" customFormat="1" ht="15" customHeight="1" x14ac:dyDescent="0.25">
      <c r="B21" s="26">
        <v>2</v>
      </c>
      <c r="C21" s="46"/>
      <c r="D21" s="47" t="s">
        <v>1010</v>
      </c>
      <c r="E21" s="48"/>
      <c r="F21" s="48"/>
      <c r="G21" s="49"/>
      <c r="H21" s="52"/>
      <c r="I21" s="53">
        <f>SUBTOTAL(9,I22:I33)</f>
        <v>3212.62</v>
      </c>
      <c r="J21" s="56"/>
      <c r="K21" s="78">
        <f>SUBTOTAL(9,K22:K33)</f>
        <v>3984.5</v>
      </c>
      <c r="L21" s="15"/>
    </row>
    <row r="22" spans="2:14" s="18" customFormat="1" x14ac:dyDescent="0.25">
      <c r="B22" s="26" t="s">
        <v>959</v>
      </c>
      <c r="C22" s="109" t="s">
        <v>1011</v>
      </c>
      <c r="D22" s="108" t="s">
        <v>1050</v>
      </c>
      <c r="E22" s="27" t="s">
        <v>1009</v>
      </c>
      <c r="F22" s="73" t="s">
        <v>1039</v>
      </c>
      <c r="G22" s="84">
        <v>429.54</v>
      </c>
      <c r="H22" s="110">
        <v>0.86</v>
      </c>
      <c r="I22" s="28">
        <f>ROUND(H22*G22,2)</f>
        <v>369.4</v>
      </c>
      <c r="J22" s="55">
        <f t="shared" ref="J22:J33" si="1">ROUND(H22*(1+IF(F22="BDI 1",$C$8,IF(F22="BDI 2",$C$9,0))),2)</f>
        <v>1.07</v>
      </c>
      <c r="K22" s="27">
        <v>459.6</v>
      </c>
      <c r="L22" s="15"/>
      <c r="M22" s="16"/>
      <c r="N22" s="17"/>
    </row>
    <row r="23" spans="2:14" s="18" customFormat="1" ht="28.5" x14ac:dyDescent="0.25">
      <c r="B23" s="26" t="s">
        <v>960</v>
      </c>
      <c r="C23" s="109" t="s">
        <v>1060</v>
      </c>
      <c r="D23" s="108" t="s">
        <v>1051</v>
      </c>
      <c r="E23" s="27" t="s">
        <v>1009</v>
      </c>
      <c r="F23" s="73" t="s">
        <v>1039</v>
      </c>
      <c r="G23" s="84">
        <v>4.2</v>
      </c>
      <c r="H23" s="110">
        <v>2.59</v>
      </c>
      <c r="I23" s="28">
        <f t="shared" ref="I23:I27" si="2">ROUND(H23*G23,2)</f>
        <v>10.88</v>
      </c>
      <c r="J23" s="55">
        <f t="shared" si="1"/>
        <v>3.22</v>
      </c>
      <c r="K23" s="27">
        <f t="shared" ref="K23:K33" si="3">ROUND(J23*G23,2)</f>
        <v>13.52</v>
      </c>
      <c r="L23" s="15"/>
      <c r="M23" s="16"/>
      <c r="N23" s="17"/>
    </row>
    <row r="24" spans="2:14" s="18" customFormat="1" ht="25.5" customHeight="1" x14ac:dyDescent="0.25">
      <c r="B24" s="26" t="s">
        <v>961</v>
      </c>
      <c r="C24" s="109" t="s">
        <v>1012</v>
      </c>
      <c r="D24" s="108" t="s">
        <v>1013</v>
      </c>
      <c r="E24" s="27" t="s">
        <v>1005</v>
      </c>
      <c r="F24" s="73" t="s">
        <v>1039</v>
      </c>
      <c r="G24" s="84">
        <v>6.3</v>
      </c>
      <c r="H24" s="110">
        <v>3.64</v>
      </c>
      <c r="I24" s="28">
        <f t="shared" si="2"/>
        <v>22.93</v>
      </c>
      <c r="J24" s="55">
        <f t="shared" si="1"/>
        <v>4.5199999999999996</v>
      </c>
      <c r="K24" s="27">
        <f t="shared" si="3"/>
        <v>28.48</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2"/>
        <v>0</v>
      </c>
      <c r="J25" s="55">
        <f t="shared" si="1"/>
        <v>5.35</v>
      </c>
      <c r="K25" s="27">
        <f t="shared" si="3"/>
        <v>0</v>
      </c>
      <c r="L25" s="15"/>
      <c r="M25" s="16"/>
      <c r="N25" s="17"/>
    </row>
    <row r="26" spans="2:14" s="18" customFormat="1" ht="28.5" x14ac:dyDescent="0.25">
      <c r="B26" s="26" t="s">
        <v>963</v>
      </c>
      <c r="C26" s="109" t="s">
        <v>1062</v>
      </c>
      <c r="D26" s="108" t="s">
        <v>1052</v>
      </c>
      <c r="E26" s="27" t="s">
        <v>1005</v>
      </c>
      <c r="F26" s="73" t="s">
        <v>1039</v>
      </c>
      <c r="G26" s="84">
        <v>0</v>
      </c>
      <c r="H26" s="110">
        <v>5.4</v>
      </c>
      <c r="I26" s="28">
        <f t="shared" si="2"/>
        <v>0</v>
      </c>
      <c r="J26" s="55">
        <f t="shared" si="1"/>
        <v>6.71</v>
      </c>
      <c r="K26" s="27">
        <f t="shared" si="3"/>
        <v>0</v>
      </c>
      <c r="L26" s="15"/>
      <c r="M26" s="16"/>
      <c r="N26" s="17"/>
    </row>
    <row r="27" spans="2:14" s="18" customFormat="1" x14ac:dyDescent="0.25">
      <c r="B27" s="26" t="s">
        <v>1018</v>
      </c>
      <c r="C27" s="109" t="s">
        <v>1063</v>
      </c>
      <c r="D27" s="108" t="s">
        <v>1053</v>
      </c>
      <c r="E27" s="27" t="s">
        <v>1005</v>
      </c>
      <c r="F27" s="73" t="s">
        <v>1039</v>
      </c>
      <c r="G27" s="84">
        <v>0</v>
      </c>
      <c r="H27" s="110">
        <v>29.76</v>
      </c>
      <c r="I27" s="28">
        <f t="shared" si="2"/>
        <v>0</v>
      </c>
      <c r="J27" s="55">
        <f t="shared" si="1"/>
        <v>36.97</v>
      </c>
      <c r="K27" s="27">
        <f t="shared" si="3"/>
        <v>0</v>
      </c>
      <c r="L27" s="15"/>
      <c r="M27" s="16"/>
      <c r="N27" s="17"/>
    </row>
    <row r="28" spans="2:14" s="18" customFormat="1" ht="28.5" x14ac:dyDescent="0.25">
      <c r="B28" s="26" t="s">
        <v>1019</v>
      </c>
      <c r="C28" s="109" t="s">
        <v>1064</v>
      </c>
      <c r="D28" s="108" t="s">
        <v>1054</v>
      </c>
      <c r="E28" s="27" t="s">
        <v>1005</v>
      </c>
      <c r="F28" s="73" t="s">
        <v>1039</v>
      </c>
      <c r="G28" s="84">
        <v>0</v>
      </c>
      <c r="H28" s="110">
        <v>2.56</v>
      </c>
      <c r="I28" s="28">
        <f>ROUND(H28*G28,2)</f>
        <v>0</v>
      </c>
      <c r="J28" s="55">
        <f t="shared" si="1"/>
        <v>3.18</v>
      </c>
      <c r="K28" s="27">
        <f t="shared" si="3"/>
        <v>0</v>
      </c>
      <c r="L28" s="15"/>
      <c r="M28" s="16"/>
      <c r="N28" s="17"/>
    </row>
    <row r="29" spans="2:14" s="18" customFormat="1" ht="28.5" x14ac:dyDescent="0.25">
      <c r="B29" s="26" t="s">
        <v>1069</v>
      </c>
      <c r="C29" s="109" t="s">
        <v>1065</v>
      </c>
      <c r="D29" s="108" t="s">
        <v>1055</v>
      </c>
      <c r="E29" s="27" t="s">
        <v>1005</v>
      </c>
      <c r="F29" s="73" t="s">
        <v>1039</v>
      </c>
      <c r="G29" s="84">
        <v>5.35</v>
      </c>
      <c r="H29" s="110">
        <v>3.3</v>
      </c>
      <c r="I29" s="28">
        <f t="shared" ref="I29:I33" si="4">ROUND(H29*G29,2)</f>
        <v>17.66</v>
      </c>
      <c r="J29" s="55">
        <f t="shared" si="1"/>
        <v>4.0999999999999996</v>
      </c>
      <c r="K29" s="27">
        <f t="shared" si="3"/>
        <v>21.94</v>
      </c>
      <c r="L29" s="15"/>
      <c r="M29" s="16"/>
      <c r="N29" s="17"/>
    </row>
    <row r="30" spans="2:14" s="18" customFormat="1" ht="71.25" x14ac:dyDescent="0.25">
      <c r="B30" s="26" t="s">
        <v>1070</v>
      </c>
      <c r="C30" s="109" t="s">
        <v>1066</v>
      </c>
      <c r="D30" s="108" t="s">
        <v>1056</v>
      </c>
      <c r="E30" s="27" t="s">
        <v>1005</v>
      </c>
      <c r="F30" s="73" t="s">
        <v>1039</v>
      </c>
      <c r="G30" s="111">
        <v>85.91</v>
      </c>
      <c r="H30" s="110">
        <v>14.25</v>
      </c>
      <c r="I30" s="28">
        <f t="shared" si="4"/>
        <v>1224.22</v>
      </c>
      <c r="J30" s="55">
        <f t="shared" si="1"/>
        <v>17.7</v>
      </c>
      <c r="K30" s="27">
        <f t="shared" si="3"/>
        <v>1520.61</v>
      </c>
      <c r="L30" s="15"/>
      <c r="M30" s="16"/>
      <c r="N30" s="17"/>
    </row>
    <row r="31" spans="2:14" s="18" customFormat="1" x14ac:dyDescent="0.25">
      <c r="B31" s="26" t="s">
        <v>1071</v>
      </c>
      <c r="C31" s="109" t="s">
        <v>1014</v>
      </c>
      <c r="D31" s="108" t="s">
        <v>1057</v>
      </c>
      <c r="E31" s="27" t="s">
        <v>1005</v>
      </c>
      <c r="F31" s="73" t="s">
        <v>1039</v>
      </c>
      <c r="G31" s="84">
        <v>5.35</v>
      </c>
      <c r="H31" s="110">
        <v>31.69</v>
      </c>
      <c r="I31" s="28">
        <f t="shared" si="4"/>
        <v>169.54</v>
      </c>
      <c r="J31" s="55">
        <f t="shared" si="1"/>
        <v>39.369999999999997</v>
      </c>
      <c r="K31" s="27">
        <f t="shared" si="3"/>
        <v>210.63</v>
      </c>
      <c r="L31" s="15"/>
      <c r="M31" s="16"/>
      <c r="N31" s="17"/>
    </row>
    <row r="32" spans="2:14" s="18" customFormat="1" x14ac:dyDescent="0.25">
      <c r="B32" s="26" t="s">
        <v>1072</v>
      </c>
      <c r="C32" s="109" t="s">
        <v>1067</v>
      </c>
      <c r="D32" s="108" t="s">
        <v>1058</v>
      </c>
      <c r="E32" s="27" t="s">
        <v>1005</v>
      </c>
      <c r="F32" s="73" t="s">
        <v>1039</v>
      </c>
      <c r="G32" s="83">
        <v>0</v>
      </c>
      <c r="H32" s="110">
        <v>1.19</v>
      </c>
      <c r="I32" s="28">
        <f t="shared" si="4"/>
        <v>0</v>
      </c>
      <c r="J32" s="55">
        <f t="shared" si="1"/>
        <v>1.48</v>
      </c>
      <c r="K32" s="27">
        <f t="shared" si="3"/>
        <v>0</v>
      </c>
      <c r="L32" s="15"/>
      <c r="M32" s="16"/>
      <c r="N32" s="17"/>
    </row>
    <row r="33" spans="1:14" s="18" customFormat="1" ht="28.5" x14ac:dyDescent="0.25">
      <c r="B33" s="142" t="s">
        <v>1073</v>
      </c>
      <c r="C33" s="143" t="s">
        <v>1068</v>
      </c>
      <c r="D33" s="144" t="s">
        <v>1059</v>
      </c>
      <c r="E33" s="128" t="s">
        <v>1020</v>
      </c>
      <c r="F33" s="123" t="s">
        <v>1039</v>
      </c>
      <c r="G33" s="145">
        <v>2369.48</v>
      </c>
      <c r="H33" s="146">
        <v>0.59</v>
      </c>
      <c r="I33" s="126">
        <f t="shared" si="4"/>
        <v>1397.99</v>
      </c>
      <c r="J33" s="127">
        <f t="shared" si="1"/>
        <v>0.73</v>
      </c>
      <c r="K33" s="128">
        <f t="shared" si="3"/>
        <v>1729.72</v>
      </c>
      <c r="L33" s="15"/>
      <c r="M33" s="16"/>
      <c r="N33" s="17"/>
    </row>
    <row r="34" spans="1:14" s="18" customFormat="1" x14ac:dyDescent="0.25">
      <c r="B34" s="151">
        <v>3</v>
      </c>
      <c r="C34" s="152"/>
      <c r="D34" s="153" t="s">
        <v>1076</v>
      </c>
      <c r="E34" s="138"/>
      <c r="F34" s="138"/>
      <c r="G34" s="154"/>
      <c r="H34" s="155"/>
      <c r="I34" s="156">
        <f>SUBTOTAL(9,I35:I36)</f>
        <v>24486.65</v>
      </c>
      <c r="J34" s="157"/>
      <c r="K34" s="141">
        <f>SUBTOTAL(9,K35:K36)</f>
        <v>30419.43</v>
      </c>
      <c r="L34" s="15"/>
      <c r="M34" s="16"/>
      <c r="N34" s="17"/>
    </row>
    <row r="35" spans="1:14" s="18" customFormat="1" ht="30" x14ac:dyDescent="0.25">
      <c r="B35" s="25" t="s">
        <v>964</v>
      </c>
      <c r="C35" s="147" t="s">
        <v>1033</v>
      </c>
      <c r="D35" s="148" t="s">
        <v>1074</v>
      </c>
      <c r="E35" s="112" t="s">
        <v>1021</v>
      </c>
      <c r="F35" s="130" t="s">
        <v>1039</v>
      </c>
      <c r="G35" s="149">
        <v>228</v>
      </c>
      <c r="H35" s="150">
        <v>43.43</v>
      </c>
      <c r="I35" s="133">
        <f>ROUND(H35*G35,2)</f>
        <v>9902.0400000000009</v>
      </c>
      <c r="J35" s="134">
        <f>ROUND(H35*(1+IF(F35="BDI 1",$C$8,IF(F35="BDI 2",$C$9,0))),2)</f>
        <v>53.95</v>
      </c>
      <c r="K35" s="135">
        <f>ROUND(J35*G35,2)</f>
        <v>12300.6</v>
      </c>
      <c r="L35" s="15"/>
      <c r="M35" s="16"/>
      <c r="N35" s="17"/>
    </row>
    <row r="36" spans="1:14" s="18" customFormat="1" ht="60" x14ac:dyDescent="0.25">
      <c r="B36" s="142" t="s">
        <v>965</v>
      </c>
      <c r="C36" s="158" t="s">
        <v>1034</v>
      </c>
      <c r="D36" s="119" t="s">
        <v>1075</v>
      </c>
      <c r="E36" s="82" t="s">
        <v>1009</v>
      </c>
      <c r="F36" s="123" t="s">
        <v>1039</v>
      </c>
      <c r="G36" s="159">
        <v>317.54000000000002</v>
      </c>
      <c r="H36" s="160">
        <v>45.93</v>
      </c>
      <c r="I36" s="126">
        <f t="shared" ref="I36" si="5">ROUND(H36*G36,2)</f>
        <v>14584.61</v>
      </c>
      <c r="J36" s="127">
        <f>ROUND(H36*(1+IF(F36="BDI 1",$C$8,IF(F36="BDI 2",$C$9,0))),2)</f>
        <v>57.06</v>
      </c>
      <c r="K36" s="128">
        <f>ROUND(J36*G36,2)</f>
        <v>18118.830000000002</v>
      </c>
      <c r="L36" s="15"/>
      <c r="M36" s="16"/>
      <c r="N36" s="17"/>
    </row>
    <row r="37" spans="1:14" s="18" customFormat="1" x14ac:dyDescent="0.25">
      <c r="B37" s="151">
        <v>4</v>
      </c>
      <c r="C37" s="152"/>
      <c r="D37" s="153" t="s">
        <v>1077</v>
      </c>
      <c r="E37" s="138"/>
      <c r="F37" s="138"/>
      <c r="G37" s="154"/>
      <c r="H37" s="155"/>
      <c r="I37" s="156">
        <f>SUBTOTAL(9,I38:I42)</f>
        <v>0</v>
      </c>
      <c r="J37" s="157"/>
      <c r="K37" s="141">
        <f>SUBTOTAL(9,K38:K42)</f>
        <v>0</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ROUND(H38*(1+IF(F38="BDI 1",$C$8,IF(F38="BDI 2",$C$9,0))),2)</f>
        <v>152.06</v>
      </c>
      <c r="K38" s="135">
        <f>ROUND(J38*G38,2)</f>
        <v>0</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41" si="6">ROUND(H39*G39,2)</f>
        <v>0</v>
      </c>
      <c r="J39" s="55">
        <f>ROUND(H39*(1+IF(F39="BDI 1",$C$8,IF(F39="BDI 2",$C$9,0))),2)</f>
        <v>115.93</v>
      </c>
      <c r="K39" s="27">
        <f>ROUND(J39*G39,2)</f>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6"/>
        <v>0</v>
      </c>
      <c r="J40" s="55">
        <f>ROUND(H40*(1+IF(F40="BDI 1",$C$8,IF(F40="BDI 2",$C$9,0))),2)</f>
        <v>9.84</v>
      </c>
      <c r="K40" s="27">
        <f>ROUND(J40*G40,2)</f>
        <v>0</v>
      </c>
      <c r="L40" s="15"/>
      <c r="M40" s="16"/>
      <c r="N40" s="17"/>
    </row>
    <row r="41" spans="1:14" s="18" customFormat="1" ht="32.25" customHeight="1" x14ac:dyDescent="0.25">
      <c r="B41" s="26" t="s">
        <v>969</v>
      </c>
      <c r="C41" s="80" t="s">
        <v>1082</v>
      </c>
      <c r="D41" s="81" t="s">
        <v>1083</v>
      </c>
      <c r="E41" s="116" t="s">
        <v>1009</v>
      </c>
      <c r="F41" s="73" t="s">
        <v>1039</v>
      </c>
      <c r="G41" s="84">
        <v>0</v>
      </c>
      <c r="H41" s="86">
        <v>20.66</v>
      </c>
      <c r="I41" s="28">
        <f t="shared" si="6"/>
        <v>0</v>
      </c>
      <c r="J41" s="55">
        <f>ROUND(H41*(1+IF(F41="BDI 1",$C$8,IF(F41="BDI 2",$C$9,0))),2)</f>
        <v>25.67</v>
      </c>
      <c r="K41" s="27">
        <f>ROUND(J41*G41,2)</f>
        <v>0</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ref="I42:I46" si="7">ROUND(H42*G42,2)</f>
        <v>0</v>
      </c>
      <c r="J42" s="127">
        <f>ROUND(H42*(1+IF(F42="BDI 1",$C$8,IF(F42="BDI 2",$C$9,0))),2)</f>
        <v>30.91</v>
      </c>
      <c r="K42" s="128">
        <f>ROUND(J42*G42,2)</f>
        <v>0</v>
      </c>
      <c r="L42" s="15"/>
      <c r="M42" s="16"/>
      <c r="N42" s="17"/>
    </row>
    <row r="43" spans="1:14" s="173" customFormat="1" x14ac:dyDescent="0.25">
      <c r="A43" s="166"/>
      <c r="B43" s="167">
        <v>5</v>
      </c>
      <c r="C43" s="168"/>
      <c r="D43" s="163" t="s">
        <v>1096</v>
      </c>
      <c r="E43" s="138"/>
      <c r="F43" s="138"/>
      <c r="G43" s="169"/>
      <c r="H43" s="140"/>
      <c r="I43" s="156">
        <f>SUBTOTAL(9, I44:I57)</f>
        <v>11782.82</v>
      </c>
      <c r="J43" s="164"/>
      <c r="K43" s="165">
        <f>SUBTOTAL(9, K44:K57)</f>
        <v>14638.4</v>
      </c>
      <c r="L43" s="170"/>
      <c r="M43" s="171"/>
      <c r="N43" s="172"/>
    </row>
    <row r="44" spans="1:14" s="18" customFormat="1" ht="30" x14ac:dyDescent="0.25">
      <c r="B44" s="129" t="s">
        <v>971</v>
      </c>
      <c r="C44" s="120" t="s">
        <v>1097</v>
      </c>
      <c r="D44" s="121" t="s">
        <v>1098</v>
      </c>
      <c r="E44" s="82" t="s">
        <v>1009</v>
      </c>
      <c r="F44" s="130" t="s">
        <v>1039</v>
      </c>
      <c r="G44" s="161">
        <v>12.6</v>
      </c>
      <c r="H44" s="132">
        <v>39.619999999999997</v>
      </c>
      <c r="I44" s="133">
        <f t="shared" si="7"/>
        <v>499.21</v>
      </c>
      <c r="J44" s="134">
        <f t="shared" ref="J44:J57" si="8">ROUND(H44*(1+IF(F44="BDI 1",$C$8,IF(F44="BDI 2",$C$9,0))),2)</f>
        <v>49.22</v>
      </c>
      <c r="K44" s="135">
        <f t="shared" ref="K44:K57" si="9">ROUND(J44*G44,2)</f>
        <v>620.16999999999996</v>
      </c>
      <c r="L44" s="15"/>
      <c r="M44" s="16"/>
      <c r="N44" s="17"/>
    </row>
    <row r="45" spans="1:14" s="18" customFormat="1" ht="30" x14ac:dyDescent="0.25">
      <c r="B45" s="29" t="s">
        <v>972</v>
      </c>
      <c r="C45" s="80" t="s">
        <v>1027</v>
      </c>
      <c r="D45" s="81" t="s">
        <v>1099</v>
      </c>
      <c r="E45" s="82" t="s">
        <v>1005</v>
      </c>
      <c r="F45" s="73" t="s">
        <v>1039</v>
      </c>
      <c r="G45" s="84">
        <v>0.42</v>
      </c>
      <c r="H45" s="86">
        <v>322.69</v>
      </c>
      <c r="I45" s="28">
        <f t="shared" si="7"/>
        <v>135.53</v>
      </c>
      <c r="J45" s="55">
        <f t="shared" si="8"/>
        <v>400.88</v>
      </c>
      <c r="K45" s="27">
        <f t="shared" si="9"/>
        <v>168.37</v>
      </c>
      <c r="L45" s="15"/>
      <c r="M45" s="16"/>
      <c r="N45" s="17"/>
    </row>
    <row r="46" spans="1:14" s="18" customFormat="1" ht="30" x14ac:dyDescent="0.25">
      <c r="B46" s="29" t="s">
        <v>973</v>
      </c>
      <c r="C46" s="80" t="s">
        <v>1022</v>
      </c>
      <c r="D46" s="81" t="s">
        <v>1023</v>
      </c>
      <c r="E46" s="82" t="s">
        <v>1021</v>
      </c>
      <c r="F46" s="73" t="s">
        <v>1039</v>
      </c>
      <c r="G46" s="84">
        <v>4.2</v>
      </c>
      <c r="H46" s="86">
        <v>77.81</v>
      </c>
      <c r="I46" s="28">
        <f t="shared" si="7"/>
        <v>326.8</v>
      </c>
      <c r="J46" s="55">
        <f t="shared" si="8"/>
        <v>96.66</v>
      </c>
      <c r="K46" s="27">
        <f t="shared" si="9"/>
        <v>405.97</v>
      </c>
      <c r="L46" s="15"/>
      <c r="M46" s="16"/>
      <c r="N46" s="17"/>
    </row>
    <row r="47" spans="1:14" s="18" customFormat="1" ht="30" x14ac:dyDescent="0.25">
      <c r="B47" s="29" t="s">
        <v>1084</v>
      </c>
      <c r="C47" s="80" t="s">
        <v>1024</v>
      </c>
      <c r="D47" s="81" t="s">
        <v>1025</v>
      </c>
      <c r="E47" s="82" t="s">
        <v>1021</v>
      </c>
      <c r="F47" s="73" t="s">
        <v>1039</v>
      </c>
      <c r="G47" s="84">
        <v>0</v>
      </c>
      <c r="H47" s="86">
        <v>148.18</v>
      </c>
      <c r="I47" s="28">
        <f t="shared" ref="I47:I57" si="10">ROUND(H47*G47,2)</f>
        <v>0</v>
      </c>
      <c r="J47" s="55">
        <f t="shared" si="8"/>
        <v>184.08</v>
      </c>
      <c r="K47" s="27">
        <f t="shared" si="9"/>
        <v>0</v>
      </c>
      <c r="L47" s="15"/>
      <c r="M47" s="16"/>
      <c r="N47" s="17"/>
    </row>
    <row r="48" spans="1:14" s="18" customFormat="1" ht="30" x14ac:dyDescent="0.25">
      <c r="B48" s="29" t="s">
        <v>1085</v>
      </c>
      <c r="C48" s="80" t="s">
        <v>1100</v>
      </c>
      <c r="D48" s="81" t="s">
        <v>1101</v>
      </c>
      <c r="E48" s="82" t="s">
        <v>1021</v>
      </c>
      <c r="F48" s="73" t="s">
        <v>1039</v>
      </c>
      <c r="G48" s="84">
        <v>0</v>
      </c>
      <c r="H48" s="86">
        <v>245.67</v>
      </c>
      <c r="I48" s="28">
        <f t="shared" si="10"/>
        <v>0</v>
      </c>
      <c r="J48" s="55">
        <f t="shared" si="8"/>
        <v>305.2</v>
      </c>
      <c r="K48" s="27">
        <f t="shared" si="9"/>
        <v>0</v>
      </c>
      <c r="L48" s="15"/>
      <c r="M48" s="16"/>
      <c r="N48" s="17"/>
    </row>
    <row r="49" spans="2:14" s="18" customFormat="1" ht="75" x14ac:dyDescent="0.25">
      <c r="B49" s="29" t="s">
        <v>1086</v>
      </c>
      <c r="C49" s="116" t="s">
        <v>1102</v>
      </c>
      <c r="D49" s="113" t="s">
        <v>1103</v>
      </c>
      <c r="E49" s="116" t="s">
        <v>1021</v>
      </c>
      <c r="F49" s="73" t="s">
        <v>1039</v>
      </c>
      <c r="G49" s="114">
        <v>224</v>
      </c>
      <c r="H49" s="115">
        <v>22.44</v>
      </c>
      <c r="I49" s="28">
        <f t="shared" si="10"/>
        <v>5026.5600000000004</v>
      </c>
      <c r="J49" s="55">
        <f t="shared" si="8"/>
        <v>27.88</v>
      </c>
      <c r="K49" s="27">
        <f t="shared" si="9"/>
        <v>6245.12</v>
      </c>
      <c r="L49" s="15"/>
      <c r="M49" s="16"/>
      <c r="N49" s="17"/>
    </row>
    <row r="50" spans="2:14" s="18" customFormat="1" ht="30" x14ac:dyDescent="0.25">
      <c r="B50" s="29" t="s">
        <v>1087</v>
      </c>
      <c r="C50" s="80" t="s">
        <v>1104</v>
      </c>
      <c r="D50" s="81" t="s">
        <v>1105</v>
      </c>
      <c r="E50" s="82" t="s">
        <v>1044</v>
      </c>
      <c r="F50" s="73" t="s">
        <v>1039</v>
      </c>
      <c r="G50" s="84">
        <v>1</v>
      </c>
      <c r="H50" s="86">
        <v>1265.78</v>
      </c>
      <c r="I50" s="28">
        <f t="shared" si="10"/>
        <v>1265.78</v>
      </c>
      <c r="J50" s="55">
        <f t="shared" si="8"/>
        <v>1572.48</v>
      </c>
      <c r="K50" s="27">
        <f t="shared" si="9"/>
        <v>1572.48</v>
      </c>
      <c r="L50" s="15"/>
      <c r="M50" s="16"/>
      <c r="N50" s="17"/>
    </row>
    <row r="51" spans="2:14" s="18" customFormat="1" x14ac:dyDescent="0.25">
      <c r="B51" s="29" t="s">
        <v>1088</v>
      </c>
      <c r="C51" s="80" t="s">
        <v>1028</v>
      </c>
      <c r="D51" s="81" t="s">
        <v>1106</v>
      </c>
      <c r="E51" s="82" t="s">
        <v>1044</v>
      </c>
      <c r="F51" s="73" t="s">
        <v>1039</v>
      </c>
      <c r="G51" s="84">
        <v>1</v>
      </c>
      <c r="H51" s="86">
        <v>398.63</v>
      </c>
      <c r="I51" s="28">
        <f t="shared" si="10"/>
        <v>398.63</v>
      </c>
      <c r="J51" s="55">
        <f t="shared" si="8"/>
        <v>495.22</v>
      </c>
      <c r="K51" s="27">
        <f t="shared" si="9"/>
        <v>495.22</v>
      </c>
      <c r="L51" s="15"/>
      <c r="M51" s="16"/>
      <c r="N51" s="17"/>
    </row>
    <row r="52" spans="2:14" s="18" customFormat="1" ht="45" x14ac:dyDescent="0.25">
      <c r="B52" s="29" t="s">
        <v>1089</v>
      </c>
      <c r="C52" s="80" t="s">
        <v>1026</v>
      </c>
      <c r="D52" s="81" t="s">
        <v>1107</v>
      </c>
      <c r="E52" s="82" t="s">
        <v>1044</v>
      </c>
      <c r="F52" s="73" t="s">
        <v>1039</v>
      </c>
      <c r="G52" s="84">
        <v>2</v>
      </c>
      <c r="H52" s="86">
        <v>815.35</v>
      </c>
      <c r="I52" s="28">
        <f t="shared" si="10"/>
        <v>1630.7</v>
      </c>
      <c r="J52" s="55">
        <f t="shared" si="8"/>
        <v>1012.91</v>
      </c>
      <c r="K52" s="27">
        <f t="shared" si="9"/>
        <v>2025.82</v>
      </c>
      <c r="L52" s="15"/>
      <c r="M52" s="16"/>
      <c r="N52" s="17"/>
    </row>
    <row r="53" spans="2:14" s="18" customFormat="1" ht="30" x14ac:dyDescent="0.25">
      <c r="B53" s="29" t="s">
        <v>1090</v>
      </c>
      <c r="C53" s="80" t="s">
        <v>1108</v>
      </c>
      <c r="D53" s="81" t="s">
        <v>1109</v>
      </c>
      <c r="E53" s="82" t="s">
        <v>1021</v>
      </c>
      <c r="F53" s="73" t="s">
        <v>1039</v>
      </c>
      <c r="G53" s="84">
        <v>4.5</v>
      </c>
      <c r="H53" s="86">
        <v>348.51</v>
      </c>
      <c r="I53" s="28">
        <f t="shared" si="10"/>
        <v>1568.3</v>
      </c>
      <c r="J53" s="55">
        <f t="shared" si="8"/>
        <v>432.95</v>
      </c>
      <c r="K53" s="27">
        <f t="shared" si="9"/>
        <v>1948.28</v>
      </c>
      <c r="L53" s="15"/>
      <c r="M53" s="16"/>
      <c r="N53" s="17"/>
    </row>
    <row r="54" spans="2:14" s="18" customFormat="1" x14ac:dyDescent="0.25">
      <c r="B54" s="29" t="s">
        <v>1091</v>
      </c>
      <c r="C54" s="80" t="s">
        <v>1029</v>
      </c>
      <c r="D54" s="81" t="s">
        <v>1030</v>
      </c>
      <c r="E54" s="82" t="s">
        <v>1044</v>
      </c>
      <c r="F54" s="73" t="s">
        <v>1039</v>
      </c>
      <c r="G54" s="83">
        <v>1</v>
      </c>
      <c r="H54" s="86">
        <v>783.41</v>
      </c>
      <c r="I54" s="28">
        <f t="shared" si="10"/>
        <v>783.41</v>
      </c>
      <c r="J54" s="55">
        <f t="shared" si="8"/>
        <v>973.23</v>
      </c>
      <c r="K54" s="27">
        <f t="shared" si="9"/>
        <v>973.23</v>
      </c>
      <c r="L54" s="15"/>
      <c r="M54" s="16"/>
      <c r="N54" s="17"/>
    </row>
    <row r="55" spans="2:14" s="18" customFormat="1" ht="30" x14ac:dyDescent="0.25">
      <c r="B55" s="29" t="s">
        <v>1092</v>
      </c>
      <c r="C55" s="80" t="s">
        <v>1110</v>
      </c>
      <c r="D55" s="81" t="s">
        <v>1111</v>
      </c>
      <c r="E55" s="82" t="s">
        <v>1021</v>
      </c>
      <c r="F55" s="73" t="s">
        <v>1039</v>
      </c>
      <c r="G55" s="117">
        <v>0</v>
      </c>
      <c r="H55" s="86">
        <v>211.16</v>
      </c>
      <c r="I55" s="28">
        <f t="shared" si="10"/>
        <v>0</v>
      </c>
      <c r="J55" s="55">
        <f t="shared" si="8"/>
        <v>262.32</v>
      </c>
      <c r="K55" s="27">
        <f t="shared" si="9"/>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0"/>
        <v>0</v>
      </c>
      <c r="J56" s="55">
        <f t="shared" si="8"/>
        <v>1713.28</v>
      </c>
      <c r="K56" s="27">
        <f t="shared" si="9"/>
        <v>0</v>
      </c>
      <c r="L56" s="15"/>
      <c r="M56" s="16"/>
      <c r="N56" s="17"/>
    </row>
    <row r="57" spans="2:14" s="18" customFormat="1" ht="30" x14ac:dyDescent="0.25">
      <c r="B57" s="122" t="s">
        <v>1094</v>
      </c>
      <c r="C57" s="118" t="s">
        <v>1031</v>
      </c>
      <c r="D57" s="119" t="s">
        <v>1032</v>
      </c>
      <c r="E57" s="82" t="s">
        <v>1005</v>
      </c>
      <c r="F57" s="123" t="s">
        <v>1039</v>
      </c>
      <c r="G57" s="124">
        <v>1.6</v>
      </c>
      <c r="H57" s="125">
        <v>92.44</v>
      </c>
      <c r="I57" s="126">
        <f t="shared" si="10"/>
        <v>147.9</v>
      </c>
      <c r="J57" s="127">
        <f t="shared" si="8"/>
        <v>114.84</v>
      </c>
      <c r="K57" s="128">
        <f t="shared" si="9"/>
        <v>183.74</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1">ROUND(H59*G59,2)</f>
        <v>0</v>
      </c>
      <c r="J59" s="134">
        <f t="shared" ref="J59:J64" si="12">ROUND(H59*(1+IF(F59="BDI 1",$C$8,IF(F59="BDI 2",$C$9,0))),2)</f>
        <v>409.14</v>
      </c>
      <c r="K59" s="135">
        <f t="shared" ref="K59:K64" si="13">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1"/>
        <v>0</v>
      </c>
      <c r="J60" s="55">
        <f t="shared" si="12"/>
        <v>114.84</v>
      </c>
      <c r="K60" s="27">
        <f t="shared" si="13"/>
        <v>0</v>
      </c>
      <c r="L60" s="15"/>
      <c r="M60" s="16"/>
      <c r="N60" s="17"/>
    </row>
    <row r="61" spans="2:14" s="18" customFormat="1" ht="45" x14ac:dyDescent="0.25">
      <c r="B61" s="29" t="s">
        <v>1123</v>
      </c>
      <c r="C61" s="80" t="s">
        <v>1114</v>
      </c>
      <c r="D61" s="81" t="s">
        <v>1115</v>
      </c>
      <c r="E61" s="82" t="s">
        <v>1005</v>
      </c>
      <c r="F61" s="73" t="s">
        <v>1039</v>
      </c>
      <c r="G61" s="84">
        <v>0</v>
      </c>
      <c r="H61" s="86">
        <v>374.82</v>
      </c>
      <c r="I61" s="28">
        <f t="shared" si="11"/>
        <v>0</v>
      </c>
      <c r="J61" s="55">
        <f t="shared" si="12"/>
        <v>465.64</v>
      </c>
      <c r="K61" s="27">
        <f t="shared" si="13"/>
        <v>0</v>
      </c>
      <c r="L61" s="15"/>
      <c r="M61" s="16"/>
      <c r="N61" s="17"/>
    </row>
    <row r="62" spans="2:14" s="18" customFormat="1" ht="45" x14ac:dyDescent="0.25">
      <c r="B62" s="29" t="s">
        <v>1124</v>
      </c>
      <c r="C62" s="80" t="s">
        <v>1116</v>
      </c>
      <c r="D62" s="81" t="s">
        <v>1117</v>
      </c>
      <c r="E62" s="82" t="s">
        <v>1147</v>
      </c>
      <c r="F62" s="73" t="s">
        <v>1039</v>
      </c>
      <c r="G62" s="83">
        <v>0</v>
      </c>
      <c r="H62" s="86">
        <v>6.8</v>
      </c>
      <c r="I62" s="28">
        <f t="shared" si="11"/>
        <v>0</v>
      </c>
      <c r="J62" s="55">
        <f t="shared" si="12"/>
        <v>8.4499999999999993</v>
      </c>
      <c r="K62" s="27">
        <f t="shared" si="13"/>
        <v>0</v>
      </c>
      <c r="L62" s="15"/>
      <c r="M62" s="16"/>
      <c r="N62" s="17"/>
    </row>
    <row r="63" spans="2:14" s="18" customFormat="1" ht="45" x14ac:dyDescent="0.25">
      <c r="B63" s="29" t="s">
        <v>1125</v>
      </c>
      <c r="C63" s="80" t="s">
        <v>1118</v>
      </c>
      <c r="D63" s="81" t="s">
        <v>1119</v>
      </c>
      <c r="E63" s="82" t="s">
        <v>1009</v>
      </c>
      <c r="F63" s="73" t="s">
        <v>1039</v>
      </c>
      <c r="G63" s="83">
        <v>0</v>
      </c>
      <c r="H63" s="86">
        <v>51.05</v>
      </c>
      <c r="I63" s="28">
        <f t="shared" si="11"/>
        <v>0</v>
      </c>
      <c r="J63" s="55">
        <f t="shared" si="12"/>
        <v>63.42</v>
      </c>
      <c r="K63" s="27">
        <f t="shared" si="13"/>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1"/>
        <v>0</v>
      </c>
      <c r="J64" s="127">
        <f t="shared" si="12"/>
        <v>887.25</v>
      </c>
      <c r="K64" s="128">
        <f t="shared" si="13"/>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1"/>
        <v>0</v>
      </c>
      <c r="J66" s="134">
        <f t="shared" ref="J66:J71" si="14">ROUND(H66*(1+IF(F66="BDI 1",$C$8,IF(F66="BDI 2",$C$9,0))),2)</f>
        <v>465.64</v>
      </c>
      <c r="K66" s="135">
        <f t="shared" ref="K66:K71" si="15">ROUND(J66*G66,2)</f>
        <v>0</v>
      </c>
      <c r="L66" s="15"/>
      <c r="M66" s="16"/>
      <c r="N66" s="17"/>
    </row>
    <row r="67" spans="2:14" s="18" customFormat="1" ht="45" x14ac:dyDescent="0.25">
      <c r="B67" s="29" t="s">
        <v>1133</v>
      </c>
      <c r="C67" s="80" t="s">
        <v>1116</v>
      </c>
      <c r="D67" s="81" t="s">
        <v>1117</v>
      </c>
      <c r="E67" s="82" t="s">
        <v>1147</v>
      </c>
      <c r="F67" s="73" t="s">
        <v>1039</v>
      </c>
      <c r="G67" s="83">
        <v>0</v>
      </c>
      <c r="H67" s="86">
        <v>6.8</v>
      </c>
      <c r="I67" s="28">
        <f t="shared" si="11"/>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1"/>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1"/>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1"/>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1"/>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21.48</v>
      </c>
      <c r="J72" s="55"/>
      <c r="K72" s="27">
        <f>SUBTOTAL(9,K73:K75)</f>
        <v>25.77</v>
      </c>
      <c r="L72" s="15"/>
      <c r="M72" s="16"/>
      <c r="N72" s="17"/>
    </row>
    <row r="73" spans="2:14" s="18" customFormat="1" ht="75" x14ac:dyDescent="0.25">
      <c r="B73" s="29" t="s">
        <v>1139</v>
      </c>
      <c r="C73" s="80" t="s">
        <v>1104</v>
      </c>
      <c r="D73" s="81" t="s">
        <v>1142</v>
      </c>
      <c r="E73" s="82" t="s">
        <v>1009</v>
      </c>
      <c r="F73" s="73" t="s">
        <v>1039</v>
      </c>
      <c r="G73" s="84">
        <v>429.54</v>
      </c>
      <c r="H73" s="86">
        <v>0.05</v>
      </c>
      <c r="I73" s="28">
        <f t="shared" ref="I73:I75" si="16">ROUND(H73*G73,2)</f>
        <v>21.48</v>
      </c>
      <c r="J73" s="55">
        <f>ROUND(H73*(1+IF(F73="BDI 1",$C$8,IF(F73="BDI 2",$C$9,0))),2)</f>
        <v>0.06</v>
      </c>
      <c r="K73" s="27">
        <f>ROUND(J73*G73,2)</f>
        <v>25.77</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ROUND(H74*(1+IF(F74="BDI 1",$C$8,IF(F74="BDI 2",$C$9,0))),2)</f>
        <v>133.87</v>
      </c>
      <c r="K74" s="27">
        <f>ROUND(J74*G74,2)</f>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ROUND(H75*(1+IF(F75="BDI 1",$C$8,IF(F75="BDI 2",$C$9,0))),2)</f>
        <v>5807.89</v>
      </c>
      <c r="K75" s="27">
        <f>ROUND(J75*G75,2)</f>
        <v>0</v>
      </c>
      <c r="L75" s="15"/>
      <c r="M75" s="16"/>
      <c r="N75" s="17"/>
    </row>
    <row r="76" spans="2:14" s="18" customFormat="1" x14ac:dyDescent="0.25">
      <c r="B76" s="251" t="s">
        <v>975</v>
      </c>
      <c r="C76" s="252"/>
      <c r="D76" s="252"/>
      <c r="E76" s="252"/>
      <c r="F76" s="252"/>
      <c r="G76" s="252"/>
      <c r="H76" s="57" t="s">
        <v>976</v>
      </c>
      <c r="I76" s="58">
        <f>SUBTOTAL(9,I15:I75)</f>
        <v>45789.260000000009</v>
      </c>
      <c r="J76" s="57" t="s">
        <v>977</v>
      </c>
      <c r="K76" s="79">
        <f>SUBTOTAL(9,K15:K75)</f>
        <v>56876.820000000007</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 ref="H12:I12"/>
    <mergeCell ref="J12:K12"/>
    <mergeCell ref="H13:I13"/>
    <mergeCell ref="J13:K13"/>
    <mergeCell ref="B76:G76"/>
    <mergeCell ref="B12:B14"/>
    <mergeCell ref="C12:C14"/>
    <mergeCell ref="D12:D14"/>
    <mergeCell ref="E12:E14"/>
    <mergeCell ref="F12:F14"/>
    <mergeCell ref="G12:G14"/>
    <mergeCell ref="C58:D58"/>
    <mergeCell ref="C65:D65"/>
    <mergeCell ref="C72:D72"/>
  </mergeCells>
  <phoneticPr fontId="18" type="noConversion"/>
  <conditionalFormatting sqref="B15:K15 I17:K20 B21:K21 F22:G33 B22:B33 I22:K33 B58:C58 E58:F58 B34:K57 B59:F64 E65:F65 B65:C65 B66:F71 E72:F72 B72:C72 G58:K75 B73:F75 B16:B20">
    <cfRule type="expression" dxfId="665" priority="14">
      <formula>LEN($B15)=1</formula>
    </cfRule>
  </conditionalFormatting>
  <conditionalFormatting sqref="E17:E20 G17:G20">
    <cfRule type="expression" dxfId="664" priority="11">
      <formula>LEN($B17)=1</formula>
    </cfRule>
  </conditionalFormatting>
  <conditionalFormatting sqref="D17:D20">
    <cfRule type="expression" dxfId="663" priority="13">
      <formula>LEN($B17)=1</formula>
    </cfRule>
  </conditionalFormatting>
  <conditionalFormatting sqref="C17:C20">
    <cfRule type="expression" dxfId="662" priority="12">
      <formula>LEN($B17)=1</formula>
    </cfRule>
  </conditionalFormatting>
  <conditionalFormatting sqref="F17:F20">
    <cfRule type="expression" dxfId="661" priority="10">
      <formula>LEN($B17)=1</formula>
    </cfRule>
  </conditionalFormatting>
  <conditionalFormatting sqref="H17:H20">
    <cfRule type="expression" dxfId="660" priority="9">
      <formula>LEN($B17)=1</formula>
    </cfRule>
  </conditionalFormatting>
  <conditionalFormatting sqref="D22:E33">
    <cfRule type="expression" dxfId="659" priority="8">
      <formula>LEN($B22)=1</formula>
    </cfRule>
  </conditionalFormatting>
  <conditionalFormatting sqref="C22:C33">
    <cfRule type="expression" dxfId="658" priority="7">
      <formula>LEN($B22)=1</formula>
    </cfRule>
  </conditionalFormatting>
  <conditionalFormatting sqref="H22:H33">
    <cfRule type="expression" dxfId="657" priority="6">
      <formula>LEN($B22)=1</formula>
    </cfRule>
  </conditionalFormatting>
  <conditionalFormatting sqref="H16">
    <cfRule type="expression" dxfId="656" priority="3">
      <formula>LEN($B16)=1</formula>
    </cfRule>
  </conditionalFormatting>
  <conditionalFormatting sqref="I16:K16">
    <cfRule type="expression" dxfId="655" priority="5">
      <formula>LEN($B16)=1</formula>
    </cfRule>
  </conditionalFormatting>
  <conditionalFormatting sqref="C16:G16">
    <cfRule type="expression" dxfId="654" priority="4">
      <formula>LEN($B16)=1</formula>
    </cfRule>
  </conditionalFormatting>
  <conditionalFormatting sqref="G19">
    <cfRule type="expression" dxfId="653" priority="2">
      <formula>LEN($B19)=1</formula>
    </cfRule>
  </conditionalFormatting>
  <conditionalFormatting sqref="G20">
    <cfRule type="expression" dxfId="652" priority="1">
      <formula>LEN($B20)=1</formula>
    </cfRule>
  </conditionalFormatting>
  <dataValidations disablePrompts="1"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view="pageBreakPreview"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7.8554687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1165</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1981.64</v>
      </c>
      <c r="J15" s="54"/>
      <c r="K15" s="77">
        <f>SUBTOTAL(9,K16:K20)</f>
        <v>5621.2699999999995</v>
      </c>
      <c r="L15" s="15"/>
    </row>
    <row r="16" spans="2:14" s="18" customFormat="1" ht="15" customHeight="1" x14ac:dyDescent="0.25">
      <c r="B16" s="26" t="s">
        <v>955</v>
      </c>
      <c r="C16" s="183" t="s">
        <v>1104</v>
      </c>
      <c r="D16" s="194" t="s">
        <v>1173</v>
      </c>
      <c r="E16" s="82" t="s">
        <v>1044</v>
      </c>
      <c r="F16" s="195" t="s">
        <v>1039</v>
      </c>
      <c r="G16" s="231">
        <f>ROUND(SUM(0.1663/18),5)</f>
        <v>9.2399999999999999E-3</v>
      </c>
      <c r="H16" s="193">
        <v>275242.32</v>
      </c>
      <c r="I16" s="133">
        <f>ROUND(H16*G16,2)</f>
        <v>2543.2399999999998</v>
      </c>
      <c r="J16" s="134">
        <f>ROUND(H16*(1+IF(F16="BDI 1",$C$8,IF(F16="BDI 2",$C$9,0))),2)</f>
        <v>341933.53</v>
      </c>
      <c r="K16" s="135">
        <f>ROUND(J16*G16,2)</f>
        <v>3159.47</v>
      </c>
      <c r="L16" s="15"/>
    </row>
    <row r="17" spans="2:14" s="18" customFormat="1" ht="71.25" x14ac:dyDescent="0.25">
      <c r="B17" s="26" t="s">
        <v>956</v>
      </c>
      <c r="C17" s="109" t="s">
        <v>1047</v>
      </c>
      <c r="D17" s="108" t="s">
        <v>1043</v>
      </c>
      <c r="E17" s="27" t="s">
        <v>1044</v>
      </c>
      <c r="F17" s="73" t="s">
        <v>1039</v>
      </c>
      <c r="G17" s="110">
        <v>1</v>
      </c>
      <c r="H17" s="110">
        <v>1110.6500000000001</v>
      </c>
      <c r="I17" s="28">
        <f>ROUND(H17*G17,2)</f>
        <v>1110.6500000000001</v>
      </c>
      <c r="J17" s="55">
        <f>ROUND(H17*(1+IF(F17="BDI 1",$C$8,IF(F17="BDI 2",$C$9,0))),2)</f>
        <v>1379.76</v>
      </c>
      <c r="K17" s="27">
        <f>ROUND(J17*G17,2)</f>
        <v>1379.76</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0.1663</v>
      </c>
      <c r="H19" s="110">
        <v>633.51</v>
      </c>
      <c r="I19" s="28">
        <f t="shared" si="0"/>
        <v>105.35</v>
      </c>
      <c r="J19" s="55">
        <f t="shared" si="1"/>
        <v>787.01</v>
      </c>
      <c r="K19" s="27">
        <f>ROUND(J19*G19,2)</f>
        <v>130.88</v>
      </c>
      <c r="L19" s="15"/>
    </row>
    <row r="20" spans="2:14" s="18" customFormat="1" x14ac:dyDescent="0.25">
      <c r="B20" s="26" t="s">
        <v>1174</v>
      </c>
      <c r="C20" s="109" t="s">
        <v>1049</v>
      </c>
      <c r="D20" s="108" t="s">
        <v>1046</v>
      </c>
      <c r="E20" s="27" t="s">
        <v>1006</v>
      </c>
      <c r="F20" s="73" t="s">
        <v>1039</v>
      </c>
      <c r="G20" s="197">
        <v>0.1663</v>
      </c>
      <c r="H20" s="110">
        <v>515</v>
      </c>
      <c r="I20" s="28">
        <f t="shared" si="0"/>
        <v>85.64</v>
      </c>
      <c r="J20" s="55">
        <f t="shared" si="1"/>
        <v>639.78</v>
      </c>
      <c r="K20" s="27">
        <f>ROUND(J20*G20,2)</f>
        <v>106.4</v>
      </c>
      <c r="L20" s="15"/>
    </row>
    <row r="21" spans="2:14" s="18" customFormat="1" ht="15" customHeight="1" x14ac:dyDescent="0.25">
      <c r="B21" s="26">
        <v>2</v>
      </c>
      <c r="C21" s="46"/>
      <c r="D21" s="47" t="s">
        <v>1010</v>
      </c>
      <c r="E21" s="48"/>
      <c r="F21" s="48"/>
      <c r="G21" s="49"/>
      <c r="H21" s="52"/>
      <c r="I21" s="53">
        <f>SUBTOTAL(9,I22:I33)</f>
        <v>2201.02</v>
      </c>
      <c r="J21" s="56"/>
      <c r="K21" s="78">
        <f>SUBTOTAL(9,K22:K33)</f>
        <v>2730.08</v>
      </c>
      <c r="L21" s="15"/>
    </row>
    <row r="22" spans="2:14" s="18" customFormat="1" x14ac:dyDescent="0.25">
      <c r="B22" s="26" t="s">
        <v>959</v>
      </c>
      <c r="C22" s="109" t="s">
        <v>1011</v>
      </c>
      <c r="D22" s="108" t="s">
        <v>1050</v>
      </c>
      <c r="E22" s="27" t="s">
        <v>1009</v>
      </c>
      <c r="F22" s="73" t="s">
        <v>1039</v>
      </c>
      <c r="G22" s="84">
        <v>345.8</v>
      </c>
      <c r="H22" s="110">
        <v>0.86</v>
      </c>
      <c r="I22" s="28">
        <f>ROUND(H22*G22,2)</f>
        <v>297.39</v>
      </c>
      <c r="J22" s="55">
        <f t="shared" ref="J22:J33" si="2">ROUND(H22*(1+IF(F22="BDI 1",$C$8,IF(F22="BDI 2",$C$9,0))),2)</f>
        <v>1.07</v>
      </c>
      <c r="K22" s="27">
        <v>370</v>
      </c>
      <c r="L22" s="15"/>
      <c r="M22" s="16"/>
      <c r="N22" s="17"/>
    </row>
    <row r="23" spans="2:14" s="18" customFormat="1" ht="28.5" x14ac:dyDescent="0.25">
      <c r="B23" s="26" t="s">
        <v>960</v>
      </c>
      <c r="C23" s="109" t="s">
        <v>1060</v>
      </c>
      <c r="D23" s="108" t="s">
        <v>1051</v>
      </c>
      <c r="E23" s="27" t="s">
        <v>1009</v>
      </c>
      <c r="F23" s="73" t="s">
        <v>1039</v>
      </c>
      <c r="G23" s="84">
        <v>0</v>
      </c>
      <c r="H23" s="110">
        <v>2.59</v>
      </c>
      <c r="I23" s="28">
        <f t="shared" ref="I23:I27" si="3">ROUND(H23*G23,2)</f>
        <v>0</v>
      </c>
      <c r="J23" s="55">
        <f t="shared" si="2"/>
        <v>3.22</v>
      </c>
      <c r="K23" s="27">
        <f>ROUND(J23*G23,2)</f>
        <v>0</v>
      </c>
      <c r="L23" s="15"/>
      <c r="M23" s="16"/>
      <c r="N23" s="17"/>
    </row>
    <row r="24" spans="2:14" s="18" customFormat="1" ht="25.5" customHeight="1" x14ac:dyDescent="0.25">
      <c r="B24" s="26" t="s">
        <v>961</v>
      </c>
      <c r="C24" s="109" t="s">
        <v>1012</v>
      </c>
      <c r="D24" s="108" t="s">
        <v>1013</v>
      </c>
      <c r="E24" s="27" t="s">
        <v>1005</v>
      </c>
      <c r="F24" s="73" t="s">
        <v>1039</v>
      </c>
      <c r="G24" s="84">
        <v>0</v>
      </c>
      <c r="H24" s="110">
        <v>3.64</v>
      </c>
      <c r="I24" s="28">
        <f t="shared" si="3"/>
        <v>0</v>
      </c>
      <c r="J24" s="55">
        <f t="shared" si="2"/>
        <v>4.5199999999999996</v>
      </c>
      <c r="K24" s="27">
        <f>ROUND(J24*G24,2)</f>
        <v>0</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3">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0</v>
      </c>
      <c r="H29" s="110">
        <v>3.3</v>
      </c>
      <c r="I29" s="28">
        <f t="shared" ref="I29:I33" si="5">ROUND(H29*G29,2)</f>
        <v>0</v>
      </c>
      <c r="J29" s="55">
        <f t="shared" si="2"/>
        <v>4.0999999999999996</v>
      </c>
      <c r="K29" s="27">
        <f>ROUND(J29*G29,2)</f>
        <v>0</v>
      </c>
      <c r="L29" s="15"/>
      <c r="M29" s="16"/>
      <c r="N29" s="17"/>
    </row>
    <row r="30" spans="2:14" s="18" customFormat="1" ht="71.25" x14ac:dyDescent="0.25">
      <c r="B30" s="26" t="s">
        <v>1070</v>
      </c>
      <c r="C30" s="109" t="s">
        <v>1066</v>
      </c>
      <c r="D30" s="108" t="s">
        <v>1056</v>
      </c>
      <c r="E30" s="27" t="s">
        <v>1005</v>
      </c>
      <c r="F30" s="73" t="s">
        <v>1039</v>
      </c>
      <c r="G30" s="111">
        <v>69.16</v>
      </c>
      <c r="H30" s="110">
        <v>14.25</v>
      </c>
      <c r="I30" s="28">
        <f t="shared" si="5"/>
        <v>985.53</v>
      </c>
      <c r="J30" s="55">
        <f t="shared" si="2"/>
        <v>17.7</v>
      </c>
      <c r="K30" s="27">
        <f>ROUND(J30*G30,2)</f>
        <v>1224.1300000000001</v>
      </c>
      <c r="L30" s="15"/>
      <c r="M30" s="16"/>
      <c r="N30" s="17"/>
    </row>
    <row r="31" spans="2:14" s="18" customFormat="1" x14ac:dyDescent="0.25">
      <c r="B31" s="26" t="s">
        <v>1071</v>
      </c>
      <c r="C31" s="109" t="s">
        <v>1014</v>
      </c>
      <c r="D31" s="108" t="s">
        <v>1057</v>
      </c>
      <c r="E31" s="27" t="s">
        <v>1005</v>
      </c>
      <c r="F31" s="73" t="s">
        <v>1039</v>
      </c>
      <c r="G31" s="84">
        <v>0</v>
      </c>
      <c r="H31" s="110">
        <v>31.69</v>
      </c>
      <c r="I31" s="28">
        <f t="shared" si="5"/>
        <v>0</v>
      </c>
      <c r="J31" s="55">
        <f t="shared" si="2"/>
        <v>39.369999999999997</v>
      </c>
      <c r="K31" s="27">
        <f>ROUND(J31*G31,2)</f>
        <v>0</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1556.1</v>
      </c>
      <c r="H33" s="146">
        <v>0.59</v>
      </c>
      <c r="I33" s="126">
        <f t="shared" si="5"/>
        <v>918.1</v>
      </c>
      <c r="J33" s="127">
        <f t="shared" si="2"/>
        <v>0.73</v>
      </c>
      <c r="K33" s="128">
        <f t="shared" ref="K33" si="6">ROUND(J33*G33,2)</f>
        <v>1135.95</v>
      </c>
      <c r="L33" s="15"/>
      <c r="M33" s="16"/>
      <c r="N33" s="17"/>
    </row>
    <row r="34" spans="1:14" s="18" customFormat="1" x14ac:dyDescent="0.25">
      <c r="B34" s="151">
        <v>3</v>
      </c>
      <c r="C34" s="152"/>
      <c r="D34" s="153" t="s">
        <v>1076</v>
      </c>
      <c r="E34" s="138"/>
      <c r="F34" s="138"/>
      <c r="G34" s="154"/>
      <c r="H34" s="155"/>
      <c r="I34" s="156">
        <f>SUBTOTAL(9,I35:I36)</f>
        <v>18974.84</v>
      </c>
      <c r="J34" s="157"/>
      <c r="K34" s="141">
        <f>SUBTOTAL(9,K35:K36)</f>
        <v>23572.34</v>
      </c>
      <c r="L34" s="15"/>
      <c r="M34" s="16"/>
      <c r="N34" s="17"/>
    </row>
    <row r="35" spans="1:14" s="18" customFormat="1" ht="30" x14ac:dyDescent="0.25">
      <c r="B35" s="25" t="s">
        <v>964</v>
      </c>
      <c r="C35" s="147" t="s">
        <v>1033</v>
      </c>
      <c r="D35" s="148" t="s">
        <v>1074</v>
      </c>
      <c r="E35" s="112" t="s">
        <v>1021</v>
      </c>
      <c r="F35" s="130" t="s">
        <v>1039</v>
      </c>
      <c r="G35" s="149">
        <v>141</v>
      </c>
      <c r="H35" s="150">
        <v>43.43</v>
      </c>
      <c r="I35" s="133">
        <f>ROUND(H35*G35,2)</f>
        <v>6123.63</v>
      </c>
      <c r="J35" s="134">
        <f t="shared" ref="J35:J36" si="7">ROUND(H35*(1+IF(F35="BDI 1",$C$8,IF(F35="BDI 2",$C$9,0))),2)</f>
        <v>53.95</v>
      </c>
      <c r="K35" s="135">
        <f>ROUND(J35*G35,2)</f>
        <v>7606.95</v>
      </c>
      <c r="L35" s="15"/>
      <c r="M35" s="16"/>
      <c r="N35" s="17"/>
    </row>
    <row r="36" spans="1:14" s="18" customFormat="1" ht="60" x14ac:dyDescent="0.25">
      <c r="B36" s="142" t="s">
        <v>965</v>
      </c>
      <c r="C36" s="158" t="s">
        <v>1034</v>
      </c>
      <c r="D36" s="119" t="s">
        <v>1075</v>
      </c>
      <c r="E36" s="82" t="s">
        <v>1009</v>
      </c>
      <c r="F36" s="123" t="s">
        <v>1039</v>
      </c>
      <c r="G36" s="159">
        <v>279.8</v>
      </c>
      <c r="H36" s="160">
        <v>45.93</v>
      </c>
      <c r="I36" s="126">
        <f t="shared" ref="I36" si="8">ROUND(H36*G36,2)</f>
        <v>12851.21</v>
      </c>
      <c r="J36" s="127">
        <f t="shared" si="7"/>
        <v>57.06</v>
      </c>
      <c r="K36" s="128">
        <f>ROUND(J36*G36,2)</f>
        <v>15965.39</v>
      </c>
      <c r="L36" s="15"/>
      <c r="M36" s="16"/>
      <c r="N36" s="17"/>
    </row>
    <row r="37" spans="1:14" s="18" customFormat="1" x14ac:dyDescent="0.25">
      <c r="B37" s="151">
        <v>4</v>
      </c>
      <c r="C37" s="152"/>
      <c r="D37" s="153" t="s">
        <v>1077</v>
      </c>
      <c r="E37" s="138"/>
      <c r="F37" s="138"/>
      <c r="G37" s="154"/>
      <c r="H37" s="155"/>
      <c r="I37" s="156">
        <f>SUBTOTAL(9,I38:I42)</f>
        <v>0</v>
      </c>
      <c r="J37" s="157"/>
      <c r="K37" s="141">
        <f>SUBTOTAL(9,K38:K42)</f>
        <v>0</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 t="shared" ref="J38:J57" si="9">ROUND(H38*(1+IF(F38="BDI 1",$C$8,IF(F38="BDI 2",$C$9,0))),2)</f>
        <v>152.06</v>
      </c>
      <c r="K38" s="135">
        <f t="shared" ref="K38:K42" si="10">ROUND(J38*G38,2)</f>
        <v>0</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0</v>
      </c>
      <c r="H41" s="86">
        <v>20.66</v>
      </c>
      <c r="I41" s="28">
        <f t="shared" si="11"/>
        <v>0</v>
      </c>
      <c r="J41" s="55">
        <f t="shared" si="9"/>
        <v>25.67</v>
      </c>
      <c r="K41" s="27">
        <f t="shared" si="10"/>
        <v>0</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2962.08</v>
      </c>
      <c r="J43" s="164"/>
      <c r="K43" s="165">
        <f>SUBTOTAL(9, K44:K57)</f>
        <v>3680.16</v>
      </c>
      <c r="L43" s="170"/>
      <c r="M43" s="171"/>
      <c r="N43" s="172"/>
    </row>
    <row r="44" spans="1:14" s="18" customFormat="1" ht="30" x14ac:dyDescent="0.25">
      <c r="B44" s="129" t="s">
        <v>971</v>
      </c>
      <c r="C44" s="120" t="s">
        <v>1097</v>
      </c>
      <c r="D44" s="121" t="s">
        <v>1098</v>
      </c>
      <c r="E44" s="82" t="s">
        <v>1009</v>
      </c>
      <c r="F44" s="130" t="s">
        <v>1039</v>
      </c>
      <c r="G44" s="161">
        <v>0</v>
      </c>
      <c r="H44" s="132">
        <v>39.619999999999997</v>
      </c>
      <c r="I44" s="133">
        <f t="shared" si="11"/>
        <v>0</v>
      </c>
      <c r="J44" s="134">
        <f t="shared" si="9"/>
        <v>49.22</v>
      </c>
      <c r="K44" s="135">
        <f t="shared" ref="K44:K57" si="12">ROUND(J44*G44,2)</f>
        <v>0</v>
      </c>
      <c r="L44" s="15"/>
      <c r="M44" s="16"/>
      <c r="N44" s="17"/>
    </row>
    <row r="45" spans="1:14" s="18" customFormat="1" ht="30" x14ac:dyDescent="0.25">
      <c r="B45" s="29" t="s">
        <v>972</v>
      </c>
      <c r="C45" s="80" t="s">
        <v>1027</v>
      </c>
      <c r="D45" s="81" t="s">
        <v>1099</v>
      </c>
      <c r="E45" s="82" t="s">
        <v>1005</v>
      </c>
      <c r="F45" s="73" t="s">
        <v>1039</v>
      </c>
      <c r="G45" s="84">
        <v>0</v>
      </c>
      <c r="H45" s="86">
        <v>322.69</v>
      </c>
      <c r="I45" s="28">
        <f t="shared" si="11"/>
        <v>0</v>
      </c>
      <c r="J45" s="55">
        <f t="shared" si="9"/>
        <v>400.88</v>
      </c>
      <c r="K45" s="27">
        <f t="shared" si="12"/>
        <v>0</v>
      </c>
      <c r="L45" s="15"/>
      <c r="M45" s="16"/>
      <c r="N45" s="17"/>
    </row>
    <row r="46" spans="1:14" s="18" customFormat="1" ht="30" x14ac:dyDescent="0.25">
      <c r="B46" s="29" t="s">
        <v>973</v>
      </c>
      <c r="C46" s="80" t="s">
        <v>1022</v>
      </c>
      <c r="D46" s="81" t="s">
        <v>1023</v>
      </c>
      <c r="E46" s="82" t="s">
        <v>1021</v>
      </c>
      <c r="F46" s="73" t="s">
        <v>1039</v>
      </c>
      <c r="G46" s="84">
        <v>0</v>
      </c>
      <c r="H46" s="86">
        <v>77.81</v>
      </c>
      <c r="I46" s="28">
        <f t="shared" si="11"/>
        <v>0</v>
      </c>
      <c r="J46" s="55">
        <f t="shared" si="9"/>
        <v>96.66</v>
      </c>
      <c r="K46" s="27">
        <f t="shared" si="12"/>
        <v>0</v>
      </c>
      <c r="L46" s="15"/>
      <c r="M46" s="16"/>
      <c r="N46" s="17"/>
    </row>
    <row r="47" spans="1:14" s="18" customFormat="1" ht="30" x14ac:dyDescent="0.25">
      <c r="B47" s="29" t="s">
        <v>1084</v>
      </c>
      <c r="C47" s="80" t="s">
        <v>1024</v>
      </c>
      <c r="D47" s="81" t="s">
        <v>1025</v>
      </c>
      <c r="E47" s="82" t="s">
        <v>1021</v>
      </c>
      <c r="F47" s="73" t="s">
        <v>1039</v>
      </c>
      <c r="G47" s="84">
        <v>0</v>
      </c>
      <c r="H47" s="86">
        <v>148.18</v>
      </c>
      <c r="I47" s="28">
        <f t="shared" si="11"/>
        <v>0</v>
      </c>
      <c r="J47" s="55">
        <f t="shared" si="9"/>
        <v>184.08</v>
      </c>
      <c r="K47" s="27">
        <f t="shared" si="12"/>
        <v>0</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132</v>
      </c>
      <c r="H49" s="115">
        <v>22.44</v>
      </c>
      <c r="I49" s="28">
        <f t="shared" si="11"/>
        <v>2962.08</v>
      </c>
      <c r="J49" s="55">
        <f t="shared" si="9"/>
        <v>27.88</v>
      </c>
      <c r="K49" s="27">
        <f t="shared" si="12"/>
        <v>3680.16</v>
      </c>
      <c r="L49" s="15"/>
      <c r="M49" s="16"/>
      <c r="N49" s="17"/>
    </row>
    <row r="50" spans="2:14" s="18" customFormat="1" ht="30" x14ac:dyDescent="0.25">
      <c r="B50" s="29" t="s">
        <v>1087</v>
      </c>
      <c r="C50" s="80" t="s">
        <v>1104</v>
      </c>
      <c r="D50" s="81" t="s">
        <v>1105</v>
      </c>
      <c r="E50" s="82" t="s">
        <v>1044</v>
      </c>
      <c r="F50" s="73" t="s">
        <v>1039</v>
      </c>
      <c r="G50" s="84">
        <v>0</v>
      </c>
      <c r="H50" s="86">
        <v>1265.78</v>
      </c>
      <c r="I50" s="28">
        <f t="shared" si="11"/>
        <v>0</v>
      </c>
      <c r="J50" s="55">
        <f t="shared" si="9"/>
        <v>1572.48</v>
      </c>
      <c r="K50" s="27">
        <f t="shared" si="12"/>
        <v>0</v>
      </c>
      <c r="L50" s="15"/>
      <c r="M50" s="16"/>
      <c r="N50" s="17"/>
    </row>
    <row r="51" spans="2:14" s="18" customFormat="1" x14ac:dyDescent="0.25">
      <c r="B51" s="29" t="s">
        <v>1088</v>
      </c>
      <c r="C51" s="80" t="s">
        <v>1028</v>
      </c>
      <c r="D51" s="81" t="s">
        <v>1106</v>
      </c>
      <c r="E51" s="82" t="s">
        <v>1044</v>
      </c>
      <c r="F51" s="73" t="s">
        <v>1039</v>
      </c>
      <c r="G51" s="84">
        <v>0</v>
      </c>
      <c r="H51" s="86">
        <v>398.63</v>
      </c>
      <c r="I51" s="28">
        <f t="shared" si="11"/>
        <v>0</v>
      </c>
      <c r="J51" s="55">
        <f t="shared" si="9"/>
        <v>495.22</v>
      </c>
      <c r="K51" s="27">
        <f t="shared" si="12"/>
        <v>0</v>
      </c>
      <c r="L51" s="15"/>
      <c r="M51" s="16"/>
      <c r="N51" s="17"/>
    </row>
    <row r="52" spans="2:14" s="18" customFormat="1" ht="45" x14ac:dyDescent="0.25">
      <c r="B52" s="29" t="s">
        <v>1089</v>
      </c>
      <c r="C52" s="80" t="s">
        <v>1026</v>
      </c>
      <c r="D52" s="81" t="s">
        <v>1107</v>
      </c>
      <c r="E52" s="82" t="s">
        <v>1044</v>
      </c>
      <c r="F52" s="73" t="s">
        <v>1039</v>
      </c>
      <c r="G52" s="84">
        <v>0</v>
      </c>
      <c r="H52" s="86">
        <v>815.35</v>
      </c>
      <c r="I52" s="28">
        <f t="shared" si="11"/>
        <v>0</v>
      </c>
      <c r="J52" s="55">
        <f t="shared" si="9"/>
        <v>1012.91</v>
      </c>
      <c r="K52" s="27">
        <f t="shared" si="12"/>
        <v>0</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0</v>
      </c>
      <c r="H54" s="86">
        <v>783.41</v>
      </c>
      <c r="I54" s="28">
        <f t="shared" si="11"/>
        <v>0</v>
      </c>
      <c r="J54" s="55">
        <f t="shared" si="9"/>
        <v>973.23</v>
      </c>
      <c r="K54" s="27">
        <f t="shared" si="12"/>
        <v>0</v>
      </c>
      <c r="L54" s="15"/>
      <c r="M54" s="16"/>
      <c r="N54" s="17"/>
    </row>
    <row r="55" spans="2:14" s="18" customFormat="1" ht="30" x14ac:dyDescent="0.25">
      <c r="B55" s="29" t="s">
        <v>1092</v>
      </c>
      <c r="C55" s="80" t="s">
        <v>1110</v>
      </c>
      <c r="D55" s="81" t="s">
        <v>1111</v>
      </c>
      <c r="E55" s="82" t="s">
        <v>1021</v>
      </c>
      <c r="F55" s="73" t="s">
        <v>1039</v>
      </c>
      <c r="G55" s="117">
        <v>0</v>
      </c>
      <c r="H55" s="86">
        <v>211.16</v>
      </c>
      <c r="I55" s="28">
        <f t="shared" si="11"/>
        <v>0</v>
      </c>
      <c r="J55" s="55">
        <f t="shared" si="9"/>
        <v>262.32</v>
      </c>
      <c r="K55" s="27">
        <f t="shared" si="12"/>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0</v>
      </c>
      <c r="H57" s="125">
        <v>92.44</v>
      </c>
      <c r="I57" s="126">
        <f t="shared" si="11"/>
        <v>0</v>
      </c>
      <c r="J57" s="127">
        <f t="shared" si="9"/>
        <v>114.84</v>
      </c>
      <c r="K57" s="128">
        <f t="shared" si="12"/>
        <v>0</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17.29</v>
      </c>
      <c r="J72" s="55"/>
      <c r="K72" s="27">
        <f>SUBTOTAL(9,K73:K75)</f>
        <v>20.75</v>
      </c>
      <c r="L72" s="15"/>
      <c r="M72" s="16"/>
      <c r="N72" s="17"/>
    </row>
    <row r="73" spans="2:14" s="18" customFormat="1" ht="75" x14ac:dyDescent="0.25">
      <c r="B73" s="29" t="s">
        <v>1139</v>
      </c>
      <c r="C73" s="80" t="s">
        <v>1104</v>
      </c>
      <c r="D73" s="81" t="s">
        <v>1142</v>
      </c>
      <c r="E73" s="82" t="s">
        <v>1009</v>
      </c>
      <c r="F73" s="73" t="s">
        <v>1039</v>
      </c>
      <c r="G73" s="84">
        <v>345.8</v>
      </c>
      <c r="H73" s="86">
        <v>0.05</v>
      </c>
      <c r="I73" s="28">
        <f t="shared" ref="I73:I75" si="16">ROUND(H73*G73,2)</f>
        <v>17.29</v>
      </c>
      <c r="J73" s="55">
        <f t="shared" ref="J73:J75" si="17">ROUND(H73*(1+IF(F73="BDI 1",$C$8,IF(F73="BDI 2",$C$9,0))),2)</f>
        <v>0.06</v>
      </c>
      <c r="K73" s="27">
        <f t="shared" ref="K73:K75" si="18">ROUND(J73*G73,2)</f>
        <v>20.75</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 t="shared" si="17"/>
        <v>133.87</v>
      </c>
      <c r="K74" s="27">
        <f t="shared" si="18"/>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28680.11</v>
      </c>
      <c r="J76" s="57" t="s">
        <v>977</v>
      </c>
      <c r="K76" s="79">
        <f>SUBTOTAL(9,K15:K75)</f>
        <v>35624.6</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186" priority="42">
      <formula>LEN($B15)=1</formula>
    </cfRule>
  </conditionalFormatting>
  <conditionalFormatting sqref="E17:E20 G17:G20">
    <cfRule type="expression" dxfId="185" priority="39">
      <formula>LEN($B17)=1</formula>
    </cfRule>
  </conditionalFormatting>
  <conditionalFormatting sqref="D17:D20">
    <cfRule type="expression" dxfId="184" priority="41">
      <formula>LEN($B17)=1</formula>
    </cfRule>
  </conditionalFormatting>
  <conditionalFormatting sqref="C17:C20">
    <cfRule type="expression" dxfId="183" priority="40">
      <formula>LEN($B17)=1</formula>
    </cfRule>
  </conditionalFormatting>
  <conditionalFormatting sqref="F17:F20">
    <cfRule type="expression" dxfId="182" priority="38">
      <formula>LEN($B17)=1</formula>
    </cfRule>
  </conditionalFormatting>
  <conditionalFormatting sqref="H17:H20">
    <cfRule type="expression" dxfId="181" priority="37">
      <formula>LEN($B17)=1</formula>
    </cfRule>
  </conditionalFormatting>
  <conditionalFormatting sqref="D22:E33">
    <cfRule type="expression" dxfId="180" priority="36">
      <formula>LEN($B22)=1</formula>
    </cfRule>
  </conditionalFormatting>
  <conditionalFormatting sqref="C22:C33">
    <cfRule type="expression" dxfId="179" priority="35">
      <formula>LEN($B22)=1</formula>
    </cfRule>
  </conditionalFormatting>
  <conditionalFormatting sqref="H22:H33">
    <cfRule type="expression" dxfId="178" priority="34">
      <formula>LEN($B22)=1</formula>
    </cfRule>
  </conditionalFormatting>
  <conditionalFormatting sqref="H16">
    <cfRule type="expression" dxfId="177" priority="31">
      <formula>LEN($B16)=1</formula>
    </cfRule>
  </conditionalFormatting>
  <conditionalFormatting sqref="I16:K16">
    <cfRule type="expression" dxfId="176" priority="33">
      <formula>LEN($B16)=1</formula>
    </cfRule>
  </conditionalFormatting>
  <conditionalFormatting sqref="C16:G16">
    <cfRule type="expression" dxfId="175" priority="32">
      <formula>LEN($B16)=1</formula>
    </cfRule>
  </conditionalFormatting>
  <conditionalFormatting sqref="G19">
    <cfRule type="expression" dxfId="174" priority="30">
      <formula>LEN($B19)=1</formula>
    </cfRule>
  </conditionalFormatting>
  <conditionalFormatting sqref="G20">
    <cfRule type="expression" dxfId="173" priority="29">
      <formula>LEN($B20)=1</formula>
    </cfRule>
  </conditionalFormatting>
  <conditionalFormatting sqref="H16">
    <cfRule type="expression" dxfId="172" priority="28">
      <formula>LEN($B16)=1</formula>
    </cfRule>
  </conditionalFormatting>
  <conditionalFormatting sqref="H16">
    <cfRule type="expression" dxfId="171" priority="27">
      <formula>LEN($B16)=1</formula>
    </cfRule>
  </conditionalFormatting>
  <conditionalFormatting sqref="H16">
    <cfRule type="expression" dxfId="170" priority="26">
      <formula>LEN($B16)=1</formula>
    </cfRule>
  </conditionalFormatting>
  <conditionalFormatting sqref="H16">
    <cfRule type="expression" dxfId="169" priority="25">
      <formula>LEN($B16)=1</formula>
    </cfRule>
  </conditionalFormatting>
  <conditionalFormatting sqref="H16">
    <cfRule type="expression" dxfId="168" priority="24">
      <formula>LEN($B16)=1</formula>
    </cfRule>
  </conditionalFormatting>
  <conditionalFormatting sqref="H16">
    <cfRule type="expression" dxfId="167" priority="23">
      <formula>LEN($B16)=1</formula>
    </cfRule>
  </conditionalFormatting>
  <conditionalFormatting sqref="H16">
    <cfRule type="expression" dxfId="166" priority="22">
      <formula>LEN($B16)=1</formula>
    </cfRule>
  </conditionalFormatting>
  <conditionalFormatting sqref="H16">
    <cfRule type="expression" dxfId="165" priority="21">
      <formula>LEN($B16)=1</formula>
    </cfRule>
  </conditionalFormatting>
  <conditionalFormatting sqref="H16">
    <cfRule type="expression" dxfId="164" priority="20">
      <formula>LEN($B16)=1</formula>
    </cfRule>
  </conditionalFormatting>
  <conditionalFormatting sqref="H16">
    <cfRule type="expression" dxfId="163" priority="19">
      <formula>LEN($B16)=1</formula>
    </cfRule>
  </conditionalFormatting>
  <conditionalFormatting sqref="H16">
    <cfRule type="expression" dxfId="162" priority="18">
      <formula>LEN($B16)=1</formula>
    </cfRule>
  </conditionalFormatting>
  <conditionalFormatting sqref="H16">
    <cfRule type="expression" dxfId="161" priority="17">
      <formula>LEN($B16)=1</formula>
    </cfRule>
  </conditionalFormatting>
  <conditionalFormatting sqref="H16">
    <cfRule type="expression" dxfId="160" priority="16">
      <formula>LEN($B16)=1</formula>
    </cfRule>
  </conditionalFormatting>
  <conditionalFormatting sqref="H16">
    <cfRule type="expression" dxfId="159" priority="15">
      <formula>LEN($B16)=1</formula>
    </cfRule>
  </conditionalFormatting>
  <conditionalFormatting sqref="H16">
    <cfRule type="expression" dxfId="158" priority="14">
      <formula>LEN($B16)=1</formula>
    </cfRule>
  </conditionalFormatting>
  <conditionalFormatting sqref="H16">
    <cfRule type="expression" dxfId="157" priority="13">
      <formula>LEN($B16)=1</formula>
    </cfRule>
  </conditionalFormatting>
  <conditionalFormatting sqref="H16">
    <cfRule type="expression" dxfId="156" priority="12">
      <formula>LEN($B16)=1</formula>
    </cfRule>
  </conditionalFormatting>
  <conditionalFormatting sqref="H16">
    <cfRule type="expression" dxfId="155" priority="11">
      <formula>LEN($B16)=1</formula>
    </cfRule>
  </conditionalFormatting>
  <conditionalFormatting sqref="H16">
    <cfRule type="expression" dxfId="154" priority="10">
      <formula>LEN($B16)=1</formula>
    </cfRule>
  </conditionalFormatting>
  <conditionalFormatting sqref="H16">
    <cfRule type="expression" dxfId="153" priority="9">
      <formula>LEN($B16)=1</formula>
    </cfRule>
  </conditionalFormatting>
  <conditionalFormatting sqref="H16">
    <cfRule type="expression" dxfId="152" priority="8">
      <formula>LEN($B16)=1</formula>
    </cfRule>
  </conditionalFormatting>
  <conditionalFormatting sqref="H16">
    <cfRule type="expression" dxfId="151" priority="7">
      <formula>LEN($B16)=1</formula>
    </cfRule>
  </conditionalFormatting>
  <conditionalFormatting sqref="H16">
    <cfRule type="expression" dxfId="150" priority="6">
      <formula>LEN($B16)=1</formula>
    </cfRule>
  </conditionalFormatting>
  <conditionalFormatting sqref="H16">
    <cfRule type="expression" dxfId="149" priority="5">
      <formula>LEN($B16)=1</formula>
    </cfRule>
  </conditionalFormatting>
  <conditionalFormatting sqref="H16">
    <cfRule type="expression" dxfId="148" priority="4">
      <formula>LEN($B16)=1</formula>
    </cfRule>
  </conditionalFormatting>
  <conditionalFormatting sqref="H16">
    <cfRule type="expression" dxfId="147" priority="3">
      <formula>LEN($B16)=1</formula>
    </cfRule>
  </conditionalFormatting>
  <conditionalFormatting sqref="H16">
    <cfRule type="expression" dxfId="146" priority="2">
      <formula>LEN($B16)=1</formula>
    </cfRule>
  </conditionalFormatting>
  <conditionalFormatting sqref="H16">
    <cfRule type="expression" dxfId="145" priority="1">
      <formula>LEN($B16)=1</formula>
    </cfRule>
  </conditionalFormatting>
  <dataValidations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8.710937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1166</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776.13</v>
      </c>
      <c r="J15" s="54"/>
      <c r="K15" s="77">
        <f>SUBTOTAL(9,K16:K20)</f>
        <v>2557.59</v>
      </c>
      <c r="L15" s="15"/>
    </row>
    <row r="16" spans="2:14" s="18" customFormat="1" ht="15" customHeight="1" x14ac:dyDescent="0.25">
      <c r="B16" s="26" t="s">
        <v>955</v>
      </c>
      <c r="C16" s="183" t="s">
        <v>1104</v>
      </c>
      <c r="D16" s="194" t="s">
        <v>1173</v>
      </c>
      <c r="E16" s="82" t="s">
        <v>1044</v>
      </c>
      <c r="F16" s="195" t="s">
        <v>1039</v>
      </c>
      <c r="G16" s="231">
        <v>4.6600000000000001E-3</v>
      </c>
      <c r="H16" s="193">
        <v>275242.32</v>
      </c>
      <c r="I16" s="133">
        <f>ROUND(H16*G16,2)</f>
        <v>1282.6300000000001</v>
      </c>
      <c r="J16" s="134">
        <f>ROUND(H16*(1+IF(F16="BDI 1",$C$8,IF(F16="BDI 2",$C$9,0))),2)</f>
        <v>341933.53</v>
      </c>
      <c r="K16" s="135">
        <f>ROUND(J16*G16,2)</f>
        <v>1593.41</v>
      </c>
      <c r="L16" s="15"/>
    </row>
    <row r="17" spans="2:14" s="18" customFormat="1" ht="71.25" x14ac:dyDescent="0.25">
      <c r="B17" s="26" t="s">
        <v>956</v>
      </c>
      <c r="C17" s="109" t="s">
        <v>1047</v>
      </c>
      <c r="D17" s="108" t="s">
        <v>1043</v>
      </c>
      <c r="E17" s="27" t="s">
        <v>1044</v>
      </c>
      <c r="F17" s="73" t="s">
        <v>1039</v>
      </c>
      <c r="G17" s="110">
        <v>0</v>
      </c>
      <c r="H17" s="110">
        <v>1110.6500000000001</v>
      </c>
      <c r="I17" s="28">
        <f>ROUND(H17*G17,2)</f>
        <v>0</v>
      </c>
      <c r="J17" s="55">
        <f>ROUND(H17*(1+IF(F17="BDI 1",$C$8,IF(F17="BDI 2",$C$9,0))),2)</f>
        <v>1379.76</v>
      </c>
      <c r="K17" s="27">
        <f>ROUND(J17*G17,2)</f>
        <v>0</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8.3699999999999997E-2</v>
      </c>
      <c r="H19" s="110">
        <v>633.51</v>
      </c>
      <c r="I19" s="28">
        <f t="shared" si="0"/>
        <v>53.02</v>
      </c>
      <c r="J19" s="55">
        <f t="shared" si="1"/>
        <v>787.01</v>
      </c>
      <c r="K19" s="27">
        <f>ROUND(J19*G19,2)</f>
        <v>65.87</v>
      </c>
      <c r="L19" s="15"/>
    </row>
    <row r="20" spans="2:14" s="18" customFormat="1" x14ac:dyDescent="0.25">
      <c r="B20" s="26" t="s">
        <v>1174</v>
      </c>
      <c r="C20" s="109" t="s">
        <v>1049</v>
      </c>
      <c r="D20" s="108" t="s">
        <v>1046</v>
      </c>
      <c r="E20" s="27" t="s">
        <v>1006</v>
      </c>
      <c r="F20" s="73" t="s">
        <v>1039</v>
      </c>
      <c r="G20" s="197">
        <v>8.3699999999999997E-2</v>
      </c>
      <c r="H20" s="110">
        <v>515</v>
      </c>
      <c r="I20" s="28">
        <f t="shared" si="0"/>
        <v>43.11</v>
      </c>
      <c r="J20" s="55">
        <f t="shared" si="1"/>
        <v>639.78</v>
      </c>
      <c r="K20" s="27">
        <f>ROUND(J20*G20,2)</f>
        <v>53.55</v>
      </c>
      <c r="L20" s="15"/>
    </row>
    <row r="21" spans="2:14" s="18" customFormat="1" ht="15" customHeight="1" x14ac:dyDescent="0.25">
      <c r="B21" s="26">
        <v>2</v>
      </c>
      <c r="C21" s="46"/>
      <c r="D21" s="47" t="s">
        <v>1010</v>
      </c>
      <c r="E21" s="48"/>
      <c r="F21" s="48"/>
      <c r="G21" s="49"/>
      <c r="H21" s="52"/>
      <c r="I21" s="53">
        <f>SUBTOTAL(9,I22:I33)</f>
        <v>1152.3</v>
      </c>
      <c r="J21" s="56"/>
      <c r="K21" s="78">
        <f>SUBTOTAL(9,K22:K33)</f>
        <v>1429.26</v>
      </c>
      <c r="L21" s="15"/>
    </row>
    <row r="22" spans="2:14" s="18" customFormat="1" x14ac:dyDescent="0.25">
      <c r="B22" s="26" t="s">
        <v>959</v>
      </c>
      <c r="C22" s="109" t="s">
        <v>1011</v>
      </c>
      <c r="D22" s="108" t="s">
        <v>1050</v>
      </c>
      <c r="E22" s="27" t="s">
        <v>1009</v>
      </c>
      <c r="F22" s="73" t="s">
        <v>1039</v>
      </c>
      <c r="G22" s="84">
        <v>181.1</v>
      </c>
      <c r="H22" s="110">
        <v>0.86</v>
      </c>
      <c r="I22" s="28">
        <f>ROUND(H22*G22,2)</f>
        <v>155.75</v>
      </c>
      <c r="J22" s="55">
        <f t="shared" ref="J22:J33" si="2">ROUND(H22*(1+IF(F22="BDI 1",$C$8,IF(F22="BDI 2",$C$9,0))),2)</f>
        <v>1.07</v>
      </c>
      <c r="K22" s="27">
        <v>193.77</v>
      </c>
      <c r="L22" s="15"/>
      <c r="M22" s="16"/>
      <c r="N22" s="17"/>
    </row>
    <row r="23" spans="2:14" s="18" customFormat="1" ht="28.5" x14ac:dyDescent="0.25">
      <c r="B23" s="26" t="s">
        <v>960</v>
      </c>
      <c r="C23" s="109" t="s">
        <v>1060</v>
      </c>
      <c r="D23" s="108" t="s">
        <v>1051</v>
      </c>
      <c r="E23" s="27" t="s">
        <v>1009</v>
      </c>
      <c r="F23" s="73" t="s">
        <v>1039</v>
      </c>
      <c r="G23" s="84">
        <v>0</v>
      </c>
      <c r="H23" s="110">
        <v>2.59</v>
      </c>
      <c r="I23" s="28">
        <f t="shared" ref="I23:I27" si="3">ROUND(H23*G23,2)</f>
        <v>0</v>
      </c>
      <c r="J23" s="55">
        <f t="shared" si="2"/>
        <v>3.22</v>
      </c>
      <c r="K23" s="27">
        <f>ROUND(J23*G23,2)</f>
        <v>0</v>
      </c>
      <c r="L23" s="15"/>
      <c r="M23" s="16"/>
      <c r="N23" s="17"/>
    </row>
    <row r="24" spans="2:14" s="18" customFormat="1" ht="25.5" customHeight="1" x14ac:dyDescent="0.25">
      <c r="B24" s="26" t="s">
        <v>961</v>
      </c>
      <c r="C24" s="109" t="s">
        <v>1012</v>
      </c>
      <c r="D24" s="108" t="s">
        <v>1013</v>
      </c>
      <c r="E24" s="27" t="s">
        <v>1005</v>
      </c>
      <c r="F24" s="73" t="s">
        <v>1039</v>
      </c>
      <c r="G24" s="84">
        <v>0</v>
      </c>
      <c r="H24" s="110">
        <v>3.64</v>
      </c>
      <c r="I24" s="28">
        <f t="shared" si="3"/>
        <v>0</v>
      </c>
      <c r="J24" s="55">
        <f t="shared" si="2"/>
        <v>4.5199999999999996</v>
      </c>
      <c r="K24" s="27">
        <f>ROUND(J24*G24,2)</f>
        <v>0</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3">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0</v>
      </c>
      <c r="H29" s="110">
        <v>3.3</v>
      </c>
      <c r="I29" s="28">
        <f t="shared" ref="I29:I33" si="5">ROUND(H29*G29,2)</f>
        <v>0</v>
      </c>
      <c r="J29" s="55">
        <f t="shared" si="2"/>
        <v>4.0999999999999996</v>
      </c>
      <c r="K29" s="27">
        <f>ROUND(J29*G29,2)</f>
        <v>0</v>
      </c>
      <c r="L29" s="15"/>
      <c r="M29" s="16"/>
      <c r="N29" s="17"/>
    </row>
    <row r="30" spans="2:14" s="18" customFormat="1" ht="71.25" x14ac:dyDescent="0.25">
      <c r="B30" s="26" t="s">
        <v>1070</v>
      </c>
      <c r="C30" s="109" t="s">
        <v>1066</v>
      </c>
      <c r="D30" s="108" t="s">
        <v>1056</v>
      </c>
      <c r="E30" s="27" t="s">
        <v>1005</v>
      </c>
      <c r="F30" s="73" t="s">
        <v>1039</v>
      </c>
      <c r="G30" s="111">
        <v>36.22</v>
      </c>
      <c r="H30" s="110">
        <v>14.25</v>
      </c>
      <c r="I30" s="28">
        <f t="shared" si="5"/>
        <v>516.14</v>
      </c>
      <c r="J30" s="55">
        <f t="shared" si="2"/>
        <v>17.7</v>
      </c>
      <c r="K30" s="27">
        <f>ROUND(J30*G30,2)</f>
        <v>641.09</v>
      </c>
      <c r="L30" s="15"/>
      <c r="M30" s="16"/>
      <c r="N30" s="17"/>
    </row>
    <row r="31" spans="2:14" s="18" customFormat="1" x14ac:dyDescent="0.25">
      <c r="B31" s="26" t="s">
        <v>1071</v>
      </c>
      <c r="C31" s="109" t="s">
        <v>1014</v>
      </c>
      <c r="D31" s="108" t="s">
        <v>1057</v>
      </c>
      <c r="E31" s="27" t="s">
        <v>1005</v>
      </c>
      <c r="F31" s="73" t="s">
        <v>1039</v>
      </c>
      <c r="G31" s="84">
        <v>0</v>
      </c>
      <c r="H31" s="110">
        <v>31.69</v>
      </c>
      <c r="I31" s="28">
        <f t="shared" si="5"/>
        <v>0</v>
      </c>
      <c r="J31" s="55">
        <f t="shared" si="2"/>
        <v>39.369999999999997</v>
      </c>
      <c r="K31" s="27">
        <f>ROUND(J31*G31,2)</f>
        <v>0</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814.25</v>
      </c>
      <c r="H33" s="146">
        <v>0.59</v>
      </c>
      <c r="I33" s="126">
        <f t="shared" si="5"/>
        <v>480.41</v>
      </c>
      <c r="J33" s="127">
        <f t="shared" si="2"/>
        <v>0.73</v>
      </c>
      <c r="K33" s="128">
        <f t="shared" ref="K33" si="6">ROUND(J33*G33,2)</f>
        <v>594.4</v>
      </c>
      <c r="L33" s="15"/>
      <c r="M33" s="16"/>
      <c r="N33" s="17"/>
    </row>
    <row r="34" spans="1:14" s="18" customFormat="1" x14ac:dyDescent="0.25">
      <c r="B34" s="151">
        <v>3</v>
      </c>
      <c r="C34" s="152"/>
      <c r="D34" s="153" t="s">
        <v>1076</v>
      </c>
      <c r="E34" s="138"/>
      <c r="F34" s="138"/>
      <c r="G34" s="154"/>
      <c r="H34" s="155"/>
      <c r="I34" s="156">
        <f>SUBTOTAL(9,I35:I36)</f>
        <v>9727.0400000000009</v>
      </c>
      <c r="J34" s="157"/>
      <c r="K34" s="141">
        <f>SUBTOTAL(9,K35:K36)</f>
        <v>12083.900000000001</v>
      </c>
      <c r="L34" s="15"/>
      <c r="M34" s="16"/>
      <c r="N34" s="17"/>
    </row>
    <row r="35" spans="1:14" s="18" customFormat="1" ht="30" x14ac:dyDescent="0.25">
      <c r="B35" s="25" t="s">
        <v>964</v>
      </c>
      <c r="C35" s="147" t="s">
        <v>1033</v>
      </c>
      <c r="D35" s="148" t="s">
        <v>1074</v>
      </c>
      <c r="E35" s="112" t="s">
        <v>1021</v>
      </c>
      <c r="F35" s="130" t="s">
        <v>1039</v>
      </c>
      <c r="G35" s="149">
        <v>61</v>
      </c>
      <c r="H35" s="150">
        <v>43.43</v>
      </c>
      <c r="I35" s="133">
        <f>ROUND(H35*G35,2)</f>
        <v>2649.23</v>
      </c>
      <c r="J35" s="134">
        <f t="shared" ref="J35:J36" si="7">ROUND(H35*(1+IF(F35="BDI 1",$C$8,IF(F35="BDI 2",$C$9,0))),2)</f>
        <v>53.95</v>
      </c>
      <c r="K35" s="135">
        <f>ROUND(J35*G35,2)</f>
        <v>3290.95</v>
      </c>
      <c r="L35" s="15"/>
      <c r="M35" s="16"/>
      <c r="N35" s="17"/>
    </row>
    <row r="36" spans="1:14" s="18" customFormat="1" ht="60" x14ac:dyDescent="0.25">
      <c r="B36" s="142" t="s">
        <v>965</v>
      </c>
      <c r="C36" s="158" t="s">
        <v>1034</v>
      </c>
      <c r="D36" s="119" t="s">
        <v>1075</v>
      </c>
      <c r="E36" s="82" t="s">
        <v>1009</v>
      </c>
      <c r="F36" s="123" t="s">
        <v>1039</v>
      </c>
      <c r="G36" s="159">
        <v>154.1</v>
      </c>
      <c r="H36" s="160">
        <v>45.93</v>
      </c>
      <c r="I36" s="126">
        <f t="shared" ref="I36" si="8">ROUND(H36*G36,2)</f>
        <v>7077.81</v>
      </c>
      <c r="J36" s="127">
        <f t="shared" si="7"/>
        <v>57.06</v>
      </c>
      <c r="K36" s="128">
        <f>ROUND(J36*G36,2)</f>
        <v>8792.9500000000007</v>
      </c>
      <c r="L36" s="15"/>
      <c r="M36" s="16"/>
      <c r="N36" s="17"/>
    </row>
    <row r="37" spans="1:14" s="18" customFormat="1" x14ac:dyDescent="0.25">
      <c r="B37" s="151">
        <v>4</v>
      </c>
      <c r="C37" s="152"/>
      <c r="D37" s="153" t="s">
        <v>1077</v>
      </c>
      <c r="E37" s="138"/>
      <c r="F37" s="138"/>
      <c r="G37" s="154"/>
      <c r="H37" s="155"/>
      <c r="I37" s="156">
        <f>SUBTOTAL(9,I38:I42)</f>
        <v>0</v>
      </c>
      <c r="J37" s="157"/>
      <c r="K37" s="141">
        <f>SUBTOTAL(9,K38:K42)</f>
        <v>0</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 t="shared" ref="J38:J57" si="9">ROUND(H38*(1+IF(F38="BDI 1",$C$8,IF(F38="BDI 2",$C$9,0))),2)</f>
        <v>152.06</v>
      </c>
      <c r="K38" s="135">
        <f t="shared" ref="K38:K42" si="10">ROUND(J38*G38,2)</f>
        <v>0</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0</v>
      </c>
      <c r="H41" s="86">
        <v>20.66</v>
      </c>
      <c r="I41" s="28">
        <f t="shared" si="11"/>
        <v>0</v>
      </c>
      <c r="J41" s="55">
        <f t="shared" si="9"/>
        <v>25.67</v>
      </c>
      <c r="K41" s="27">
        <f t="shared" si="10"/>
        <v>0</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1211.76</v>
      </c>
      <c r="J43" s="164"/>
      <c r="K43" s="165">
        <f>SUBTOTAL(9, K44:K57)</f>
        <v>1505.52</v>
      </c>
      <c r="L43" s="170"/>
      <c r="M43" s="171"/>
      <c r="N43" s="172"/>
    </row>
    <row r="44" spans="1:14" s="18" customFormat="1" ht="30" x14ac:dyDescent="0.25">
      <c r="B44" s="129" t="s">
        <v>971</v>
      </c>
      <c r="C44" s="120" t="s">
        <v>1097</v>
      </c>
      <c r="D44" s="121" t="s">
        <v>1098</v>
      </c>
      <c r="E44" s="82" t="s">
        <v>1009</v>
      </c>
      <c r="F44" s="130" t="s">
        <v>1039</v>
      </c>
      <c r="G44" s="161">
        <v>0</v>
      </c>
      <c r="H44" s="132">
        <v>39.619999999999997</v>
      </c>
      <c r="I44" s="133">
        <f t="shared" si="11"/>
        <v>0</v>
      </c>
      <c r="J44" s="134">
        <f t="shared" si="9"/>
        <v>49.22</v>
      </c>
      <c r="K44" s="135">
        <f t="shared" ref="K44:K57" si="12">ROUND(J44*G44,2)</f>
        <v>0</v>
      </c>
      <c r="L44" s="15"/>
      <c r="M44" s="16"/>
      <c r="N44" s="17"/>
    </row>
    <row r="45" spans="1:14" s="18" customFormat="1" ht="30" x14ac:dyDescent="0.25">
      <c r="B45" s="29" t="s">
        <v>972</v>
      </c>
      <c r="C45" s="80" t="s">
        <v>1027</v>
      </c>
      <c r="D45" s="81" t="s">
        <v>1099</v>
      </c>
      <c r="E45" s="82" t="s">
        <v>1005</v>
      </c>
      <c r="F45" s="73" t="s">
        <v>1039</v>
      </c>
      <c r="G45" s="84">
        <v>0</v>
      </c>
      <c r="H45" s="86">
        <v>322.69</v>
      </c>
      <c r="I45" s="28">
        <f t="shared" si="11"/>
        <v>0</v>
      </c>
      <c r="J45" s="55">
        <f t="shared" si="9"/>
        <v>400.88</v>
      </c>
      <c r="K45" s="27">
        <f t="shared" si="12"/>
        <v>0</v>
      </c>
      <c r="L45" s="15"/>
      <c r="M45" s="16"/>
      <c r="N45" s="17"/>
    </row>
    <row r="46" spans="1:14" s="18" customFormat="1" ht="30" x14ac:dyDescent="0.25">
      <c r="B46" s="29" t="s">
        <v>973</v>
      </c>
      <c r="C46" s="80" t="s">
        <v>1022</v>
      </c>
      <c r="D46" s="81" t="s">
        <v>1023</v>
      </c>
      <c r="E46" s="82" t="s">
        <v>1021</v>
      </c>
      <c r="F46" s="73" t="s">
        <v>1039</v>
      </c>
      <c r="G46" s="84">
        <v>0</v>
      </c>
      <c r="H46" s="86">
        <v>77.81</v>
      </c>
      <c r="I46" s="28">
        <f t="shared" si="11"/>
        <v>0</v>
      </c>
      <c r="J46" s="55">
        <f t="shared" si="9"/>
        <v>96.66</v>
      </c>
      <c r="K46" s="27">
        <f t="shared" si="12"/>
        <v>0</v>
      </c>
      <c r="L46" s="15"/>
      <c r="M46" s="16"/>
      <c r="N46" s="17"/>
    </row>
    <row r="47" spans="1:14" s="18" customFormat="1" ht="30" x14ac:dyDescent="0.25">
      <c r="B47" s="29" t="s">
        <v>1084</v>
      </c>
      <c r="C47" s="80" t="s">
        <v>1024</v>
      </c>
      <c r="D47" s="81" t="s">
        <v>1025</v>
      </c>
      <c r="E47" s="82" t="s">
        <v>1021</v>
      </c>
      <c r="F47" s="73" t="s">
        <v>1039</v>
      </c>
      <c r="G47" s="84">
        <v>0</v>
      </c>
      <c r="H47" s="86">
        <v>148.18</v>
      </c>
      <c r="I47" s="28">
        <f t="shared" si="11"/>
        <v>0</v>
      </c>
      <c r="J47" s="55">
        <f t="shared" si="9"/>
        <v>184.08</v>
      </c>
      <c r="K47" s="27">
        <f t="shared" si="12"/>
        <v>0</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54</v>
      </c>
      <c r="H49" s="115">
        <v>22.44</v>
      </c>
      <c r="I49" s="28">
        <f t="shared" si="11"/>
        <v>1211.76</v>
      </c>
      <c r="J49" s="55">
        <f t="shared" si="9"/>
        <v>27.88</v>
      </c>
      <c r="K49" s="27">
        <f t="shared" si="12"/>
        <v>1505.52</v>
      </c>
      <c r="L49" s="15"/>
      <c r="M49" s="16"/>
      <c r="N49" s="17"/>
    </row>
    <row r="50" spans="2:14" s="18" customFormat="1" ht="30" x14ac:dyDescent="0.25">
      <c r="B50" s="29" t="s">
        <v>1087</v>
      </c>
      <c r="C50" s="80" t="s">
        <v>1104</v>
      </c>
      <c r="D50" s="81" t="s">
        <v>1105</v>
      </c>
      <c r="E50" s="82" t="s">
        <v>1044</v>
      </c>
      <c r="F50" s="73" t="s">
        <v>1039</v>
      </c>
      <c r="G50" s="84">
        <v>0</v>
      </c>
      <c r="H50" s="86">
        <v>1265.78</v>
      </c>
      <c r="I50" s="28">
        <f t="shared" si="11"/>
        <v>0</v>
      </c>
      <c r="J50" s="55">
        <f t="shared" si="9"/>
        <v>1572.48</v>
      </c>
      <c r="K50" s="27">
        <f t="shared" si="12"/>
        <v>0</v>
      </c>
      <c r="L50" s="15"/>
      <c r="M50" s="16"/>
      <c r="N50" s="17"/>
    </row>
    <row r="51" spans="2:14" s="18" customFormat="1" x14ac:dyDescent="0.25">
      <c r="B51" s="29" t="s">
        <v>1088</v>
      </c>
      <c r="C51" s="80" t="s">
        <v>1028</v>
      </c>
      <c r="D51" s="81" t="s">
        <v>1106</v>
      </c>
      <c r="E51" s="82" t="s">
        <v>1044</v>
      </c>
      <c r="F51" s="73" t="s">
        <v>1039</v>
      </c>
      <c r="G51" s="84">
        <v>0</v>
      </c>
      <c r="H51" s="86">
        <v>398.63</v>
      </c>
      <c r="I51" s="28">
        <f t="shared" si="11"/>
        <v>0</v>
      </c>
      <c r="J51" s="55">
        <f t="shared" si="9"/>
        <v>495.22</v>
      </c>
      <c r="K51" s="27">
        <f t="shared" si="12"/>
        <v>0</v>
      </c>
      <c r="L51" s="15"/>
      <c r="M51" s="16"/>
      <c r="N51" s="17"/>
    </row>
    <row r="52" spans="2:14" s="18" customFormat="1" ht="45" x14ac:dyDescent="0.25">
      <c r="B52" s="29" t="s">
        <v>1089</v>
      </c>
      <c r="C52" s="80" t="s">
        <v>1026</v>
      </c>
      <c r="D52" s="81" t="s">
        <v>1107</v>
      </c>
      <c r="E52" s="82" t="s">
        <v>1044</v>
      </c>
      <c r="F52" s="73" t="s">
        <v>1039</v>
      </c>
      <c r="G52" s="84">
        <v>0</v>
      </c>
      <c r="H52" s="86">
        <v>815.35</v>
      </c>
      <c r="I52" s="28">
        <f t="shared" si="11"/>
        <v>0</v>
      </c>
      <c r="J52" s="55">
        <f t="shared" si="9"/>
        <v>1012.91</v>
      </c>
      <c r="K52" s="27">
        <f t="shared" si="12"/>
        <v>0</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0</v>
      </c>
      <c r="H54" s="86">
        <v>783.41</v>
      </c>
      <c r="I54" s="28">
        <f t="shared" si="11"/>
        <v>0</v>
      </c>
      <c r="J54" s="55">
        <f t="shared" si="9"/>
        <v>973.23</v>
      </c>
      <c r="K54" s="27">
        <f t="shared" si="12"/>
        <v>0</v>
      </c>
      <c r="L54" s="15"/>
      <c r="M54" s="16"/>
      <c r="N54" s="17"/>
    </row>
    <row r="55" spans="2:14" s="18" customFormat="1" ht="30" x14ac:dyDescent="0.25">
      <c r="B55" s="29" t="s">
        <v>1092</v>
      </c>
      <c r="C55" s="80" t="s">
        <v>1110</v>
      </c>
      <c r="D55" s="81" t="s">
        <v>1111</v>
      </c>
      <c r="E55" s="82" t="s">
        <v>1021</v>
      </c>
      <c r="F55" s="73" t="s">
        <v>1039</v>
      </c>
      <c r="G55" s="117">
        <v>0</v>
      </c>
      <c r="H55" s="86">
        <v>211.16</v>
      </c>
      <c r="I55" s="28">
        <f t="shared" si="11"/>
        <v>0</v>
      </c>
      <c r="J55" s="55">
        <f t="shared" si="9"/>
        <v>262.32</v>
      </c>
      <c r="K55" s="27">
        <f t="shared" si="12"/>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0</v>
      </c>
      <c r="H57" s="125">
        <v>92.44</v>
      </c>
      <c r="I57" s="126">
        <f t="shared" si="11"/>
        <v>0</v>
      </c>
      <c r="J57" s="127">
        <f t="shared" si="9"/>
        <v>114.84</v>
      </c>
      <c r="K57" s="128">
        <f t="shared" si="12"/>
        <v>0</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9.06</v>
      </c>
      <c r="J72" s="55"/>
      <c r="K72" s="27">
        <f>SUBTOTAL(9,K73:K75)</f>
        <v>10.87</v>
      </c>
      <c r="L72" s="15"/>
      <c r="M72" s="16"/>
      <c r="N72" s="17"/>
    </row>
    <row r="73" spans="2:14" s="18" customFormat="1" ht="75" x14ac:dyDescent="0.25">
      <c r="B73" s="29" t="s">
        <v>1139</v>
      </c>
      <c r="C73" s="80" t="s">
        <v>1104</v>
      </c>
      <c r="D73" s="81" t="s">
        <v>1142</v>
      </c>
      <c r="E73" s="82" t="s">
        <v>1009</v>
      </c>
      <c r="F73" s="73" t="s">
        <v>1039</v>
      </c>
      <c r="G73" s="84">
        <v>181.1</v>
      </c>
      <c r="H73" s="86">
        <v>0.05</v>
      </c>
      <c r="I73" s="28">
        <f t="shared" ref="I73:I75" si="16">ROUND(H73*G73,2)</f>
        <v>9.06</v>
      </c>
      <c r="J73" s="55">
        <f t="shared" ref="J73:J75" si="17">ROUND(H73*(1+IF(F73="BDI 1",$C$8,IF(F73="BDI 2",$C$9,0))),2)</f>
        <v>0.06</v>
      </c>
      <c r="K73" s="27">
        <f t="shared" ref="K73:K75" si="18">ROUND(J73*G73,2)</f>
        <v>10.87</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 t="shared" si="17"/>
        <v>133.87</v>
      </c>
      <c r="K74" s="27">
        <f t="shared" si="18"/>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14158.92</v>
      </c>
      <c r="J76" s="57" t="s">
        <v>977</v>
      </c>
      <c r="K76" s="79">
        <f>SUBTOTAL(9,K15:K75)</f>
        <v>17587.14</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144" priority="43">
      <formula>LEN($B15)=1</formula>
    </cfRule>
  </conditionalFormatting>
  <conditionalFormatting sqref="E17:E20 G17:G20">
    <cfRule type="expression" dxfId="143" priority="40">
      <formula>LEN($B17)=1</formula>
    </cfRule>
  </conditionalFormatting>
  <conditionalFormatting sqref="D17:D20">
    <cfRule type="expression" dxfId="142" priority="42">
      <formula>LEN($B17)=1</formula>
    </cfRule>
  </conditionalFormatting>
  <conditionalFormatting sqref="C17:C20">
    <cfRule type="expression" dxfId="141" priority="41">
      <formula>LEN($B17)=1</formula>
    </cfRule>
  </conditionalFormatting>
  <conditionalFormatting sqref="F17:F20">
    <cfRule type="expression" dxfId="140" priority="39">
      <formula>LEN($B17)=1</formula>
    </cfRule>
  </conditionalFormatting>
  <conditionalFormatting sqref="H17:H20">
    <cfRule type="expression" dxfId="139" priority="38">
      <formula>LEN($B17)=1</formula>
    </cfRule>
  </conditionalFormatting>
  <conditionalFormatting sqref="D22:E33">
    <cfRule type="expression" dxfId="138" priority="37">
      <formula>LEN($B22)=1</formula>
    </cfRule>
  </conditionalFormatting>
  <conditionalFormatting sqref="C22:C33">
    <cfRule type="expression" dxfId="137" priority="36">
      <formula>LEN($B22)=1</formula>
    </cfRule>
  </conditionalFormatting>
  <conditionalFormatting sqref="H22:H33">
    <cfRule type="expression" dxfId="136" priority="35">
      <formula>LEN($B22)=1</formula>
    </cfRule>
  </conditionalFormatting>
  <conditionalFormatting sqref="H16">
    <cfRule type="expression" dxfId="135" priority="32">
      <formula>LEN($B16)=1</formula>
    </cfRule>
  </conditionalFormatting>
  <conditionalFormatting sqref="I16:K16">
    <cfRule type="expression" dxfId="134" priority="34">
      <formula>LEN($B16)=1</formula>
    </cfRule>
  </conditionalFormatting>
  <conditionalFormatting sqref="C16:G16">
    <cfRule type="expression" dxfId="133" priority="33">
      <formula>LEN($B16)=1</formula>
    </cfRule>
  </conditionalFormatting>
  <conditionalFormatting sqref="G19">
    <cfRule type="expression" dxfId="132" priority="31">
      <formula>LEN($B19)=1</formula>
    </cfRule>
  </conditionalFormatting>
  <conditionalFormatting sqref="G20">
    <cfRule type="expression" dxfId="131" priority="30">
      <formula>LEN($B20)=1</formula>
    </cfRule>
  </conditionalFormatting>
  <conditionalFormatting sqref="H16">
    <cfRule type="expression" dxfId="130" priority="29">
      <formula>LEN($B16)=1</formula>
    </cfRule>
  </conditionalFormatting>
  <conditionalFormatting sqref="H16">
    <cfRule type="expression" dxfId="129" priority="28">
      <formula>LEN($B16)=1</formula>
    </cfRule>
  </conditionalFormatting>
  <conditionalFormatting sqref="H16">
    <cfRule type="expression" dxfId="128" priority="27">
      <formula>LEN($B16)=1</formula>
    </cfRule>
  </conditionalFormatting>
  <conditionalFormatting sqref="H16">
    <cfRule type="expression" dxfId="127" priority="26">
      <formula>LEN($B16)=1</formula>
    </cfRule>
  </conditionalFormatting>
  <conditionalFormatting sqref="H16">
    <cfRule type="expression" dxfId="126" priority="25">
      <formula>LEN($B16)=1</formula>
    </cfRule>
  </conditionalFormatting>
  <conditionalFormatting sqref="H16">
    <cfRule type="expression" dxfId="125" priority="24">
      <formula>LEN($B16)=1</formula>
    </cfRule>
  </conditionalFormatting>
  <conditionalFormatting sqref="H16">
    <cfRule type="expression" dxfId="124" priority="23">
      <formula>LEN($B16)=1</formula>
    </cfRule>
  </conditionalFormatting>
  <conditionalFormatting sqref="H16">
    <cfRule type="expression" dxfId="123" priority="22">
      <formula>LEN($B16)=1</formula>
    </cfRule>
  </conditionalFormatting>
  <conditionalFormatting sqref="H16">
    <cfRule type="expression" dxfId="122" priority="21">
      <formula>LEN($B16)=1</formula>
    </cfRule>
  </conditionalFormatting>
  <conditionalFormatting sqref="H16">
    <cfRule type="expression" dxfId="121" priority="20">
      <formula>LEN($B16)=1</formula>
    </cfRule>
  </conditionalFormatting>
  <conditionalFormatting sqref="H16">
    <cfRule type="expression" dxfId="120" priority="19">
      <formula>LEN($B16)=1</formula>
    </cfRule>
  </conditionalFormatting>
  <conditionalFormatting sqref="H16">
    <cfRule type="expression" dxfId="119" priority="18">
      <formula>LEN($B16)=1</formula>
    </cfRule>
  </conditionalFormatting>
  <conditionalFormatting sqref="H16">
    <cfRule type="expression" dxfId="118" priority="17">
      <formula>LEN($B16)=1</formula>
    </cfRule>
  </conditionalFormatting>
  <conditionalFormatting sqref="H16">
    <cfRule type="expression" dxfId="117" priority="16">
      <formula>LEN($B16)=1</formula>
    </cfRule>
  </conditionalFormatting>
  <conditionalFormatting sqref="H16">
    <cfRule type="expression" dxfId="116" priority="15">
      <formula>LEN($B16)=1</formula>
    </cfRule>
  </conditionalFormatting>
  <conditionalFormatting sqref="H16">
    <cfRule type="expression" dxfId="115" priority="14">
      <formula>LEN($B16)=1</formula>
    </cfRule>
  </conditionalFormatting>
  <conditionalFormatting sqref="H16">
    <cfRule type="expression" dxfId="114" priority="13">
      <formula>LEN($B16)=1</formula>
    </cfRule>
  </conditionalFormatting>
  <conditionalFormatting sqref="H16">
    <cfRule type="expression" dxfId="113" priority="12">
      <formula>LEN($B16)=1</formula>
    </cfRule>
  </conditionalFormatting>
  <conditionalFormatting sqref="H16">
    <cfRule type="expression" dxfId="112" priority="11">
      <formula>LEN($B16)=1</formula>
    </cfRule>
  </conditionalFormatting>
  <conditionalFormatting sqref="H16">
    <cfRule type="expression" dxfId="111" priority="10">
      <formula>LEN($B16)=1</formula>
    </cfRule>
  </conditionalFormatting>
  <conditionalFormatting sqref="H16">
    <cfRule type="expression" dxfId="110" priority="9">
      <formula>LEN($B16)=1</formula>
    </cfRule>
  </conditionalFormatting>
  <conditionalFormatting sqref="H16">
    <cfRule type="expression" dxfId="109" priority="8">
      <formula>LEN($B16)=1</formula>
    </cfRule>
  </conditionalFormatting>
  <conditionalFormatting sqref="H16">
    <cfRule type="expression" dxfId="108" priority="7">
      <formula>LEN($B16)=1</formula>
    </cfRule>
  </conditionalFormatting>
  <conditionalFormatting sqref="H16">
    <cfRule type="expression" dxfId="107" priority="6">
      <formula>LEN($B16)=1</formula>
    </cfRule>
  </conditionalFormatting>
  <conditionalFormatting sqref="H16">
    <cfRule type="expression" dxfId="106" priority="5">
      <formula>LEN($B16)=1</formula>
    </cfRule>
  </conditionalFormatting>
  <conditionalFormatting sqref="H16">
    <cfRule type="expression" dxfId="105" priority="4">
      <formula>LEN($B16)=1</formula>
    </cfRule>
  </conditionalFormatting>
  <conditionalFormatting sqref="H16">
    <cfRule type="expression" dxfId="104" priority="3">
      <formula>LEN($B16)=1</formula>
    </cfRule>
  </conditionalFormatting>
  <conditionalFormatting sqref="H16">
    <cfRule type="expression" dxfId="103" priority="2">
      <formula>LEN($B16)=1</formula>
    </cfRule>
  </conditionalFormatting>
  <conditionalFormatting sqref="H16">
    <cfRule type="expression" dxfId="102" priority="1">
      <formula>LEN($B16)=1</formula>
    </cfRule>
  </conditionalFormatting>
  <dataValidations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9.14062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1167</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182"/>
      <c r="D15" s="185" t="s">
        <v>1004</v>
      </c>
      <c r="E15" s="186"/>
      <c r="F15" s="186"/>
      <c r="G15" s="187"/>
      <c r="H15" s="188"/>
      <c r="I15" s="189">
        <f>SUBTOTAL(9,I17:I20)</f>
        <v>3542.4700000000003</v>
      </c>
      <c r="J15" s="190"/>
      <c r="K15" s="191">
        <f>SUBTOTAL(9,K16:K20)</f>
        <v>33365.999999999993</v>
      </c>
      <c r="L15" s="15"/>
    </row>
    <row r="16" spans="2:14" s="18" customFormat="1" ht="15" customHeight="1" x14ac:dyDescent="0.25">
      <c r="B16" s="26" t="s">
        <v>955</v>
      </c>
      <c r="C16" s="183" t="s">
        <v>1104</v>
      </c>
      <c r="D16" s="194" t="s">
        <v>1173</v>
      </c>
      <c r="E16" s="82" t="s">
        <v>1044</v>
      </c>
      <c r="F16" s="195" t="s">
        <v>1039</v>
      </c>
      <c r="G16" s="231">
        <f>ROUND(SUM(1.5247/18),5)</f>
        <v>8.4709999999999994E-2</v>
      </c>
      <c r="H16" s="193">
        <v>275242.32</v>
      </c>
      <c r="I16" s="133">
        <f>ROUND(H16*G16,2)</f>
        <v>23315.78</v>
      </c>
      <c r="J16" s="134">
        <f>ROUND(H16*(1+IF(F16="BDI 1",$C$8,IF(F16="BDI 2",$C$9,0))),2)</f>
        <v>341933.53</v>
      </c>
      <c r="K16" s="135">
        <f>ROUND(J16*G16,2)</f>
        <v>28965.19</v>
      </c>
      <c r="L16" s="15"/>
    </row>
    <row r="17" spans="2:14" s="18" customFormat="1" ht="71.25" x14ac:dyDescent="0.25">
      <c r="B17" s="26" t="s">
        <v>956</v>
      </c>
      <c r="C17" s="181" t="s">
        <v>1047</v>
      </c>
      <c r="D17" s="192" t="s">
        <v>1043</v>
      </c>
      <c r="E17" s="135" t="s">
        <v>1044</v>
      </c>
      <c r="F17" s="130" t="s">
        <v>1039</v>
      </c>
      <c r="G17" s="196">
        <v>1</v>
      </c>
      <c r="H17" s="196">
        <v>1110.6500000000001</v>
      </c>
      <c r="I17" s="133">
        <f>ROUND(H17*G17,2)</f>
        <v>1110.6500000000001</v>
      </c>
      <c r="J17" s="134">
        <f>ROUND(H17*(1+IF(F17="BDI 1",$C$8,IF(F17="BDI 2",$C$9,0))),2)</f>
        <v>1379.76</v>
      </c>
      <c r="K17" s="135">
        <f>ROUND(J17*G17,2)</f>
        <v>1379.76</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1.5253000000000001</v>
      </c>
      <c r="H19" s="110">
        <v>633.51</v>
      </c>
      <c r="I19" s="28">
        <f t="shared" si="0"/>
        <v>966.29</v>
      </c>
      <c r="J19" s="55">
        <f t="shared" si="1"/>
        <v>787.01</v>
      </c>
      <c r="K19" s="27">
        <f>ROUND(J19*G19,2)</f>
        <v>1200.43</v>
      </c>
      <c r="L19" s="15"/>
    </row>
    <row r="20" spans="2:14" s="18" customFormat="1" x14ac:dyDescent="0.25">
      <c r="B20" s="26" t="s">
        <v>1174</v>
      </c>
      <c r="C20" s="109" t="s">
        <v>1049</v>
      </c>
      <c r="D20" s="108" t="s">
        <v>1046</v>
      </c>
      <c r="E20" s="27" t="s">
        <v>1006</v>
      </c>
      <c r="F20" s="73" t="s">
        <v>1039</v>
      </c>
      <c r="G20" s="197">
        <v>1.5253000000000001</v>
      </c>
      <c r="H20" s="110">
        <v>515</v>
      </c>
      <c r="I20" s="28">
        <f t="shared" si="0"/>
        <v>785.53</v>
      </c>
      <c r="J20" s="55">
        <f t="shared" si="1"/>
        <v>639.78</v>
      </c>
      <c r="K20" s="27">
        <f>ROUND(J20*G20,2)</f>
        <v>975.86</v>
      </c>
      <c r="L20" s="15"/>
    </row>
    <row r="21" spans="2:14" s="18" customFormat="1" ht="15" customHeight="1" x14ac:dyDescent="0.25">
      <c r="B21" s="26">
        <v>2</v>
      </c>
      <c r="C21" s="46"/>
      <c r="D21" s="47" t="s">
        <v>1010</v>
      </c>
      <c r="E21" s="48"/>
      <c r="F21" s="48"/>
      <c r="G21" s="49"/>
      <c r="H21" s="52"/>
      <c r="I21" s="53">
        <f>SUBTOTAL(9,I22:I33)</f>
        <v>29328.42</v>
      </c>
      <c r="J21" s="56"/>
      <c r="K21" s="78">
        <f>SUBTOTAL(9,K22:K33)</f>
        <v>36370.22</v>
      </c>
      <c r="L21" s="15"/>
    </row>
    <row r="22" spans="2:14" s="18" customFormat="1" x14ac:dyDescent="0.25">
      <c r="B22" s="26" t="s">
        <v>959</v>
      </c>
      <c r="C22" s="109" t="s">
        <v>1011</v>
      </c>
      <c r="D22" s="108" t="s">
        <v>1050</v>
      </c>
      <c r="E22" s="27" t="s">
        <v>1009</v>
      </c>
      <c r="F22" s="73" t="s">
        <v>1039</v>
      </c>
      <c r="G22" s="84">
        <v>1928.61</v>
      </c>
      <c r="H22" s="110">
        <v>0.86</v>
      </c>
      <c r="I22" s="28">
        <f>ROUND(H22*G22,2)</f>
        <v>1658.6</v>
      </c>
      <c r="J22" s="55">
        <f t="shared" ref="J22:J33" si="2">ROUND(H22*(1+IF(F22="BDI 1",$C$8,IF(F22="BDI 2",$C$9,0))),2)</f>
        <v>1.07</v>
      </c>
      <c r="K22" s="27">
        <f>ROUND(J22*G22,2)</f>
        <v>2063.61</v>
      </c>
      <c r="L22" s="15"/>
      <c r="M22" s="16"/>
      <c r="N22" s="17"/>
    </row>
    <row r="23" spans="2:14" s="18" customFormat="1" ht="28.5" x14ac:dyDescent="0.25">
      <c r="B23" s="26" t="s">
        <v>960</v>
      </c>
      <c r="C23" s="109" t="s">
        <v>1060</v>
      </c>
      <c r="D23" s="108" t="s">
        <v>1051</v>
      </c>
      <c r="E23" s="27" t="s">
        <v>1009</v>
      </c>
      <c r="F23" s="73" t="s">
        <v>1039</v>
      </c>
      <c r="G23" s="84">
        <v>147.05000000000001</v>
      </c>
      <c r="H23" s="110">
        <v>2.59</v>
      </c>
      <c r="I23" s="28">
        <f t="shared" ref="I23:I27" si="3">ROUND(H23*G23,2)</f>
        <v>380.86</v>
      </c>
      <c r="J23" s="55">
        <f t="shared" si="2"/>
        <v>3.22</v>
      </c>
      <c r="K23" s="27">
        <f>ROUND(J23*G23,2)</f>
        <v>473.5</v>
      </c>
      <c r="L23" s="15"/>
      <c r="M23" s="16"/>
      <c r="N23" s="17"/>
    </row>
    <row r="24" spans="2:14" s="18" customFormat="1" ht="25.5" customHeight="1" x14ac:dyDescent="0.25">
      <c r="B24" s="26" t="s">
        <v>961</v>
      </c>
      <c r="C24" s="109" t="s">
        <v>1012</v>
      </c>
      <c r="D24" s="108" t="s">
        <v>1013</v>
      </c>
      <c r="E24" s="27" t="s">
        <v>1005</v>
      </c>
      <c r="F24" s="73" t="s">
        <v>1039</v>
      </c>
      <c r="G24" s="84">
        <v>220.57</v>
      </c>
      <c r="H24" s="110">
        <v>3.64</v>
      </c>
      <c r="I24" s="28">
        <f t="shared" si="3"/>
        <v>802.87</v>
      </c>
      <c r="J24" s="55">
        <f t="shared" si="2"/>
        <v>4.5199999999999996</v>
      </c>
      <c r="K24" s="27">
        <f>ROUND(J24*G24,2)</f>
        <v>996.98</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3">
        <v>121.72</v>
      </c>
      <c r="H28" s="110">
        <v>2.56</v>
      </c>
      <c r="I28" s="28">
        <f>ROUND(H28*G28,2)</f>
        <v>311.60000000000002</v>
      </c>
      <c r="J28" s="55">
        <f t="shared" si="2"/>
        <v>3.18</v>
      </c>
      <c r="K28" s="27">
        <f>ROUND(J28*G28,2)</f>
        <v>387.07</v>
      </c>
      <c r="L28" s="15"/>
      <c r="M28" s="16"/>
      <c r="N28" s="17"/>
    </row>
    <row r="29" spans="2:14" s="18" customFormat="1" ht="28.5" x14ac:dyDescent="0.25">
      <c r="B29" s="26" t="s">
        <v>1069</v>
      </c>
      <c r="C29" s="109" t="s">
        <v>1065</v>
      </c>
      <c r="D29" s="108" t="s">
        <v>1055</v>
      </c>
      <c r="E29" s="27" t="s">
        <v>1005</v>
      </c>
      <c r="F29" s="73" t="s">
        <v>1039</v>
      </c>
      <c r="G29" s="84">
        <v>187.03</v>
      </c>
      <c r="H29" s="110">
        <v>3.3</v>
      </c>
      <c r="I29" s="28">
        <f t="shared" ref="I29:I33" si="5">ROUND(H29*G29,2)</f>
        <v>617.20000000000005</v>
      </c>
      <c r="J29" s="55">
        <f t="shared" si="2"/>
        <v>4.0999999999999996</v>
      </c>
      <c r="K29" s="27">
        <f>ROUND(J29*G29,2)</f>
        <v>766.82</v>
      </c>
      <c r="L29" s="15"/>
      <c r="M29" s="16"/>
      <c r="N29" s="17"/>
    </row>
    <row r="30" spans="2:14" s="18" customFormat="1" ht="71.25" x14ac:dyDescent="0.25">
      <c r="B30" s="26" t="s">
        <v>1070</v>
      </c>
      <c r="C30" s="109" t="s">
        <v>1066</v>
      </c>
      <c r="D30" s="108" t="s">
        <v>1056</v>
      </c>
      <c r="E30" s="27" t="s">
        <v>1005</v>
      </c>
      <c r="F30" s="73" t="s">
        <v>1039</v>
      </c>
      <c r="G30" s="111">
        <v>444.45</v>
      </c>
      <c r="H30" s="110">
        <v>14.25</v>
      </c>
      <c r="I30" s="28">
        <f t="shared" si="5"/>
        <v>6333.41</v>
      </c>
      <c r="J30" s="55">
        <f t="shared" si="2"/>
        <v>17.7</v>
      </c>
      <c r="K30" s="27">
        <f>ROUND(J30*G30,2)</f>
        <v>7866.77</v>
      </c>
      <c r="L30" s="15"/>
      <c r="M30" s="16"/>
      <c r="N30" s="17"/>
    </row>
    <row r="31" spans="2:14" s="18" customFormat="1" x14ac:dyDescent="0.25">
      <c r="B31" s="26" t="s">
        <v>1071</v>
      </c>
      <c r="C31" s="109" t="s">
        <v>1014</v>
      </c>
      <c r="D31" s="108" t="s">
        <v>1057</v>
      </c>
      <c r="E31" s="27" t="s">
        <v>1005</v>
      </c>
      <c r="F31" s="73" t="s">
        <v>1039</v>
      </c>
      <c r="G31" s="84">
        <v>187.03</v>
      </c>
      <c r="H31" s="110">
        <v>31.69</v>
      </c>
      <c r="I31" s="28">
        <f t="shared" si="5"/>
        <v>5926.98</v>
      </c>
      <c r="J31" s="55">
        <f t="shared" si="2"/>
        <v>39.369999999999997</v>
      </c>
      <c r="K31" s="27">
        <f>ROUND(J31*G31,2)</f>
        <v>7363.37</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22537.119999999999</v>
      </c>
      <c r="H33" s="146">
        <v>0.59</v>
      </c>
      <c r="I33" s="126">
        <f t="shared" si="5"/>
        <v>13296.9</v>
      </c>
      <c r="J33" s="127">
        <f t="shared" si="2"/>
        <v>0.73</v>
      </c>
      <c r="K33" s="128">
        <f t="shared" ref="K33" si="6">ROUND(J33*G33,2)</f>
        <v>16452.099999999999</v>
      </c>
      <c r="L33" s="15"/>
      <c r="M33" s="16"/>
      <c r="N33" s="17"/>
    </row>
    <row r="34" spans="1:14" s="18" customFormat="1" x14ac:dyDescent="0.25">
      <c r="B34" s="151">
        <v>3</v>
      </c>
      <c r="C34" s="152"/>
      <c r="D34" s="153" t="s">
        <v>1076</v>
      </c>
      <c r="E34" s="138"/>
      <c r="F34" s="138"/>
      <c r="G34" s="154"/>
      <c r="H34" s="155"/>
      <c r="I34" s="156">
        <f>SUBTOTAL(9,I35:I36)</f>
        <v>108295.81</v>
      </c>
      <c r="J34" s="157"/>
      <c r="K34" s="141">
        <f>SUBTOTAL(9,K35:K36)</f>
        <v>134534.59</v>
      </c>
      <c r="L34" s="15"/>
      <c r="M34" s="16"/>
      <c r="N34" s="17"/>
    </row>
    <row r="35" spans="1:14" s="18" customFormat="1" ht="30" x14ac:dyDescent="0.25">
      <c r="B35" s="25" t="s">
        <v>964</v>
      </c>
      <c r="C35" s="147" t="s">
        <v>1033</v>
      </c>
      <c r="D35" s="148" t="s">
        <v>1074</v>
      </c>
      <c r="E35" s="112" t="s">
        <v>1021</v>
      </c>
      <c r="F35" s="130" t="s">
        <v>1039</v>
      </c>
      <c r="G35" s="149">
        <v>963.34</v>
      </c>
      <c r="H35" s="150">
        <v>43.43</v>
      </c>
      <c r="I35" s="133">
        <f>ROUND(H35*G35,2)</f>
        <v>41837.86</v>
      </c>
      <c r="J35" s="134">
        <f t="shared" ref="J35:J36" si="7">ROUND(H35*(1+IF(F35="BDI 1",$C$8,IF(F35="BDI 2",$C$9,0))),2)</f>
        <v>53.95</v>
      </c>
      <c r="K35" s="135">
        <f>ROUND(J35*G35,2)</f>
        <v>51972.19</v>
      </c>
      <c r="L35" s="15"/>
      <c r="M35" s="16"/>
      <c r="N35" s="17"/>
    </row>
    <row r="36" spans="1:14" s="18" customFormat="1" ht="60" x14ac:dyDescent="0.25">
      <c r="B36" s="142" t="s">
        <v>965</v>
      </c>
      <c r="C36" s="158" t="s">
        <v>1034</v>
      </c>
      <c r="D36" s="119" t="s">
        <v>1075</v>
      </c>
      <c r="E36" s="82" t="s">
        <v>1009</v>
      </c>
      <c r="F36" s="123" t="s">
        <v>1039</v>
      </c>
      <c r="G36" s="159">
        <v>1446.94</v>
      </c>
      <c r="H36" s="160">
        <v>45.93</v>
      </c>
      <c r="I36" s="126">
        <f t="shared" ref="I36" si="8">ROUND(H36*G36,2)</f>
        <v>66457.95</v>
      </c>
      <c r="J36" s="127">
        <f t="shared" si="7"/>
        <v>57.06</v>
      </c>
      <c r="K36" s="128">
        <f>ROUND(J36*G36,2)</f>
        <v>82562.399999999994</v>
      </c>
      <c r="L36" s="15"/>
      <c r="M36" s="16"/>
      <c r="N36" s="17"/>
    </row>
    <row r="37" spans="1:14" s="18" customFormat="1" x14ac:dyDescent="0.25">
      <c r="B37" s="151">
        <v>4</v>
      </c>
      <c r="C37" s="152"/>
      <c r="D37" s="153" t="s">
        <v>1077</v>
      </c>
      <c r="E37" s="138"/>
      <c r="F37" s="138"/>
      <c r="G37" s="154"/>
      <c r="H37" s="155"/>
      <c r="I37" s="156">
        <f>SUBTOTAL(9,I38:I42)</f>
        <v>3672</v>
      </c>
      <c r="J37" s="157"/>
      <c r="K37" s="141">
        <f>SUBTOTAL(9,K38:K42)</f>
        <v>4561.8</v>
      </c>
      <c r="L37" s="15"/>
      <c r="M37" s="16"/>
      <c r="N37" s="17"/>
    </row>
    <row r="38" spans="1:14" s="18" customFormat="1" x14ac:dyDescent="0.25">
      <c r="B38" s="25" t="s">
        <v>966</v>
      </c>
      <c r="C38" s="120" t="s">
        <v>1078</v>
      </c>
      <c r="D38" s="121" t="s">
        <v>1079</v>
      </c>
      <c r="E38" s="82" t="s">
        <v>1005</v>
      </c>
      <c r="F38" s="130" t="s">
        <v>1039</v>
      </c>
      <c r="G38" s="161">
        <v>30</v>
      </c>
      <c r="H38" s="132">
        <v>122.4</v>
      </c>
      <c r="I38" s="133">
        <f>ROUND(H38*G38,2)</f>
        <v>3672</v>
      </c>
      <c r="J38" s="134">
        <f t="shared" ref="J38:J57" si="9">ROUND(H38*(1+IF(F38="BDI 1",$C$8,IF(F38="BDI 2",$C$9,0))),2)</f>
        <v>152.06</v>
      </c>
      <c r="K38" s="135">
        <f t="shared" ref="K38:K42" si="10">ROUND(J38*G38,2)</f>
        <v>4561.8</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0</v>
      </c>
      <c r="H41" s="86">
        <v>20.66</v>
      </c>
      <c r="I41" s="28">
        <f t="shared" si="11"/>
        <v>0</v>
      </c>
      <c r="J41" s="55">
        <f t="shared" si="9"/>
        <v>25.67</v>
      </c>
      <c r="K41" s="27">
        <f t="shared" si="10"/>
        <v>0</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87694.61</v>
      </c>
      <c r="J43" s="164"/>
      <c r="K43" s="165">
        <f>SUBTOTAL(9, K44:K57)</f>
        <v>108945.24999999999</v>
      </c>
      <c r="L43" s="170"/>
      <c r="M43" s="171"/>
      <c r="N43" s="172"/>
    </row>
    <row r="44" spans="1:14" s="18" customFormat="1" ht="30" x14ac:dyDescent="0.25">
      <c r="B44" s="129" t="s">
        <v>971</v>
      </c>
      <c r="C44" s="120" t="s">
        <v>1097</v>
      </c>
      <c r="D44" s="121" t="s">
        <v>1098</v>
      </c>
      <c r="E44" s="82" t="s">
        <v>1009</v>
      </c>
      <c r="F44" s="130" t="s">
        <v>1039</v>
      </c>
      <c r="G44" s="161">
        <v>441.15</v>
      </c>
      <c r="H44" s="132">
        <v>39.619999999999997</v>
      </c>
      <c r="I44" s="133">
        <f t="shared" si="11"/>
        <v>17478.36</v>
      </c>
      <c r="J44" s="134">
        <f t="shared" si="9"/>
        <v>49.22</v>
      </c>
      <c r="K44" s="135">
        <f t="shared" ref="K44:K57" si="12">ROUND(J44*G44,2)</f>
        <v>21713.4</v>
      </c>
      <c r="L44" s="15"/>
      <c r="M44" s="16"/>
      <c r="N44" s="17"/>
    </row>
    <row r="45" spans="1:14" s="18" customFormat="1" ht="30" x14ac:dyDescent="0.25">
      <c r="B45" s="29" t="s">
        <v>972</v>
      </c>
      <c r="C45" s="80" t="s">
        <v>1027</v>
      </c>
      <c r="D45" s="81" t="s">
        <v>1099</v>
      </c>
      <c r="E45" s="82" t="s">
        <v>1005</v>
      </c>
      <c r="F45" s="73" t="s">
        <v>1039</v>
      </c>
      <c r="G45" s="84">
        <v>22.74</v>
      </c>
      <c r="H45" s="86">
        <v>322.69</v>
      </c>
      <c r="I45" s="28">
        <f t="shared" si="11"/>
        <v>7337.97</v>
      </c>
      <c r="J45" s="55">
        <f t="shared" si="9"/>
        <v>400.88</v>
      </c>
      <c r="K45" s="27">
        <f t="shared" si="12"/>
        <v>9116.01</v>
      </c>
      <c r="L45" s="15"/>
      <c r="M45" s="16"/>
      <c r="N45" s="17"/>
    </row>
    <row r="46" spans="1:14" s="18" customFormat="1" ht="30" x14ac:dyDescent="0.25">
      <c r="B46" s="29" t="s">
        <v>973</v>
      </c>
      <c r="C46" s="80" t="s">
        <v>1022</v>
      </c>
      <c r="D46" s="81" t="s">
        <v>1023</v>
      </c>
      <c r="E46" s="82" t="s">
        <v>1021</v>
      </c>
      <c r="F46" s="73" t="s">
        <v>1039</v>
      </c>
      <c r="G46" s="84">
        <v>18.45</v>
      </c>
      <c r="H46" s="86">
        <v>77.81</v>
      </c>
      <c r="I46" s="28">
        <f t="shared" si="11"/>
        <v>1435.59</v>
      </c>
      <c r="J46" s="55">
        <f t="shared" si="9"/>
        <v>96.66</v>
      </c>
      <c r="K46" s="27">
        <f t="shared" si="12"/>
        <v>1783.38</v>
      </c>
      <c r="L46" s="15"/>
      <c r="M46" s="16"/>
      <c r="N46" s="17"/>
    </row>
    <row r="47" spans="1:14" s="18" customFormat="1" ht="30" x14ac:dyDescent="0.25">
      <c r="B47" s="29" t="s">
        <v>1084</v>
      </c>
      <c r="C47" s="80" t="s">
        <v>1024</v>
      </c>
      <c r="D47" s="81" t="s">
        <v>1025</v>
      </c>
      <c r="E47" s="82" t="s">
        <v>1021</v>
      </c>
      <c r="F47" s="73" t="s">
        <v>1039</v>
      </c>
      <c r="G47" s="84">
        <v>128.6</v>
      </c>
      <c r="H47" s="86">
        <v>148.18</v>
      </c>
      <c r="I47" s="28">
        <f t="shared" si="11"/>
        <v>19055.95</v>
      </c>
      <c r="J47" s="55">
        <f t="shared" si="9"/>
        <v>184.08</v>
      </c>
      <c r="K47" s="27">
        <f t="shared" si="12"/>
        <v>23672.69</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f>G35</f>
        <v>963.34</v>
      </c>
      <c r="H49" s="115">
        <v>22.44</v>
      </c>
      <c r="I49" s="28">
        <f t="shared" si="11"/>
        <v>21617.35</v>
      </c>
      <c r="J49" s="55">
        <f t="shared" si="9"/>
        <v>27.88</v>
      </c>
      <c r="K49" s="27">
        <f t="shared" si="12"/>
        <v>26857.919999999998</v>
      </c>
      <c r="L49" s="15"/>
      <c r="M49" s="16"/>
      <c r="N49" s="17"/>
    </row>
    <row r="50" spans="2:14" s="18" customFormat="1" ht="30" x14ac:dyDescent="0.25">
      <c r="B50" s="29" t="s">
        <v>1087</v>
      </c>
      <c r="C50" s="80" t="s">
        <v>1104</v>
      </c>
      <c r="D50" s="81" t="s">
        <v>1105</v>
      </c>
      <c r="E50" s="82" t="s">
        <v>1044</v>
      </c>
      <c r="F50" s="73" t="s">
        <v>1039</v>
      </c>
      <c r="G50" s="84">
        <v>8</v>
      </c>
      <c r="H50" s="86">
        <v>1265.78</v>
      </c>
      <c r="I50" s="28">
        <f t="shared" si="11"/>
        <v>10126.24</v>
      </c>
      <c r="J50" s="55">
        <f t="shared" si="9"/>
        <v>1572.48</v>
      </c>
      <c r="K50" s="27">
        <f t="shared" si="12"/>
        <v>12579.84</v>
      </c>
      <c r="L50" s="15"/>
      <c r="M50" s="16"/>
      <c r="N50" s="17"/>
    </row>
    <row r="51" spans="2:14" s="18" customFormat="1" x14ac:dyDescent="0.25">
      <c r="B51" s="29" t="s">
        <v>1088</v>
      </c>
      <c r="C51" s="80" t="s">
        <v>1028</v>
      </c>
      <c r="D51" s="81" t="s">
        <v>1106</v>
      </c>
      <c r="E51" s="82" t="s">
        <v>1044</v>
      </c>
      <c r="F51" s="73" t="s">
        <v>1039</v>
      </c>
      <c r="G51" s="84">
        <v>8</v>
      </c>
      <c r="H51" s="86">
        <v>398.63</v>
      </c>
      <c r="I51" s="28">
        <f t="shared" si="11"/>
        <v>3189.04</v>
      </c>
      <c r="J51" s="55">
        <f t="shared" si="9"/>
        <v>495.22</v>
      </c>
      <c r="K51" s="27">
        <f t="shared" si="12"/>
        <v>3961.76</v>
      </c>
      <c r="L51" s="15"/>
      <c r="M51" s="16"/>
      <c r="N51" s="17"/>
    </row>
    <row r="52" spans="2:14" s="18" customFormat="1" ht="45" x14ac:dyDescent="0.25">
      <c r="B52" s="29" t="s">
        <v>1089</v>
      </c>
      <c r="C52" s="80" t="s">
        <v>1026</v>
      </c>
      <c r="D52" s="81" t="s">
        <v>1107</v>
      </c>
      <c r="E52" s="82" t="s">
        <v>1044</v>
      </c>
      <c r="F52" s="73" t="s">
        <v>1039</v>
      </c>
      <c r="G52" s="84">
        <v>8</v>
      </c>
      <c r="H52" s="86">
        <v>815.35</v>
      </c>
      <c r="I52" s="28">
        <f t="shared" si="11"/>
        <v>6522.8</v>
      </c>
      <c r="J52" s="55">
        <f t="shared" si="9"/>
        <v>1012.91</v>
      </c>
      <c r="K52" s="27">
        <f t="shared" si="12"/>
        <v>8103.28</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1</v>
      </c>
      <c r="H54" s="86">
        <v>783.41</v>
      </c>
      <c r="I54" s="28">
        <f t="shared" si="11"/>
        <v>783.41</v>
      </c>
      <c r="J54" s="55">
        <f t="shared" si="9"/>
        <v>973.23</v>
      </c>
      <c r="K54" s="27">
        <f t="shared" si="12"/>
        <v>973.23</v>
      </c>
      <c r="L54" s="15"/>
      <c r="M54" s="16"/>
      <c r="N54" s="17"/>
    </row>
    <row r="55" spans="2:14" s="18" customFormat="1" ht="30" x14ac:dyDescent="0.25">
      <c r="B55" s="29" t="s">
        <v>1092</v>
      </c>
      <c r="C55" s="80" t="s">
        <v>1110</v>
      </c>
      <c r="D55" s="81" t="s">
        <v>1111</v>
      </c>
      <c r="E55" s="82" t="s">
        <v>1021</v>
      </c>
      <c r="F55" s="73" t="s">
        <v>1039</v>
      </c>
      <c r="G55" s="117">
        <v>0</v>
      </c>
      <c r="H55" s="86">
        <v>211.16</v>
      </c>
      <c r="I55" s="28">
        <f t="shared" si="11"/>
        <v>0</v>
      </c>
      <c r="J55" s="55">
        <f t="shared" si="9"/>
        <v>262.32</v>
      </c>
      <c r="K55" s="27">
        <f t="shared" si="12"/>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1.6</v>
      </c>
      <c r="H57" s="125">
        <v>92.44</v>
      </c>
      <c r="I57" s="126">
        <f t="shared" si="11"/>
        <v>147.9</v>
      </c>
      <c r="J57" s="127">
        <f t="shared" si="9"/>
        <v>114.84</v>
      </c>
      <c r="K57" s="128">
        <f t="shared" si="12"/>
        <v>183.74</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8022.01</v>
      </c>
      <c r="J65" s="138"/>
      <c r="K65" s="141">
        <f>SUBTOTAL(9,K66:K71)</f>
        <v>9966.83</v>
      </c>
      <c r="L65" s="15"/>
      <c r="M65" s="16"/>
      <c r="N65" s="17"/>
    </row>
    <row r="66" spans="2:14" s="18" customFormat="1" ht="45" x14ac:dyDescent="0.25">
      <c r="B66" s="129" t="s">
        <v>1132</v>
      </c>
      <c r="C66" s="120" t="s">
        <v>1114</v>
      </c>
      <c r="D66" s="121" t="s">
        <v>1115</v>
      </c>
      <c r="E66" s="82" t="s">
        <v>1005</v>
      </c>
      <c r="F66" s="130" t="s">
        <v>1039</v>
      </c>
      <c r="G66" s="131">
        <v>6.36</v>
      </c>
      <c r="H66" s="132">
        <v>374.82</v>
      </c>
      <c r="I66" s="133">
        <f t="shared" si="13"/>
        <v>2383.86</v>
      </c>
      <c r="J66" s="134">
        <f t="shared" si="14"/>
        <v>465.64</v>
      </c>
      <c r="K66" s="135">
        <f t="shared" si="15"/>
        <v>2961.47</v>
      </c>
      <c r="L66" s="15"/>
      <c r="M66" s="16"/>
      <c r="N66" s="17"/>
    </row>
    <row r="67" spans="2:14" s="18" customFormat="1" ht="45" x14ac:dyDescent="0.25">
      <c r="B67" s="29" t="s">
        <v>1133</v>
      </c>
      <c r="C67" s="80" t="s">
        <v>1116</v>
      </c>
      <c r="D67" s="81" t="s">
        <v>1117</v>
      </c>
      <c r="E67" s="82" t="s">
        <v>1147</v>
      </c>
      <c r="F67" s="73" t="s">
        <v>1039</v>
      </c>
      <c r="G67" s="83">
        <v>509.08</v>
      </c>
      <c r="H67" s="86">
        <v>6.8</v>
      </c>
      <c r="I67" s="28">
        <f t="shared" si="13"/>
        <v>3461.74</v>
      </c>
      <c r="J67" s="55">
        <f t="shared" si="14"/>
        <v>8.4499999999999993</v>
      </c>
      <c r="K67" s="27">
        <f t="shared" si="15"/>
        <v>4301.7299999999996</v>
      </c>
      <c r="L67" s="15"/>
      <c r="M67" s="16"/>
      <c r="N67" s="17"/>
    </row>
    <row r="68" spans="2:14" s="18" customFormat="1" ht="45" x14ac:dyDescent="0.25">
      <c r="B68" s="29" t="s">
        <v>1134</v>
      </c>
      <c r="C68" s="80" t="s">
        <v>1118</v>
      </c>
      <c r="D68" s="81" t="s">
        <v>1119</v>
      </c>
      <c r="E68" s="82" t="s">
        <v>1009</v>
      </c>
      <c r="F68" s="73" t="s">
        <v>1039</v>
      </c>
      <c r="G68" s="83">
        <v>18</v>
      </c>
      <c r="H68" s="86">
        <v>51.05</v>
      </c>
      <c r="I68" s="28">
        <f t="shared" si="13"/>
        <v>918.9</v>
      </c>
      <c r="J68" s="55">
        <f t="shared" si="14"/>
        <v>63.42</v>
      </c>
      <c r="K68" s="27">
        <f t="shared" si="15"/>
        <v>1141.56</v>
      </c>
      <c r="L68" s="15"/>
      <c r="M68" s="16"/>
      <c r="N68" s="17"/>
    </row>
    <row r="69" spans="2:14" s="18" customFormat="1" ht="60" x14ac:dyDescent="0.25">
      <c r="B69" s="29" t="s">
        <v>1135</v>
      </c>
      <c r="C69" s="80" t="s">
        <v>1120</v>
      </c>
      <c r="D69" s="81" t="s">
        <v>1121</v>
      </c>
      <c r="E69" s="82" t="s">
        <v>1005</v>
      </c>
      <c r="F69" s="73" t="s">
        <v>1039</v>
      </c>
      <c r="G69" s="83">
        <v>1.48</v>
      </c>
      <c r="H69" s="86">
        <v>714.2</v>
      </c>
      <c r="I69" s="28">
        <f t="shared" si="13"/>
        <v>1057.02</v>
      </c>
      <c r="J69" s="55">
        <f t="shared" si="14"/>
        <v>887.25</v>
      </c>
      <c r="K69" s="27">
        <f t="shared" si="15"/>
        <v>1313.13</v>
      </c>
      <c r="L69" s="15"/>
      <c r="M69" s="16"/>
      <c r="N69" s="17"/>
    </row>
    <row r="70" spans="2:14" s="18" customFormat="1" ht="45" x14ac:dyDescent="0.25">
      <c r="B70" s="29" t="s">
        <v>1136</v>
      </c>
      <c r="C70" s="80" t="s">
        <v>1128</v>
      </c>
      <c r="D70" s="81" t="s">
        <v>1129</v>
      </c>
      <c r="E70" s="82" t="s">
        <v>1005</v>
      </c>
      <c r="F70" s="73" t="s">
        <v>1039</v>
      </c>
      <c r="G70" s="83">
        <v>17.68</v>
      </c>
      <c r="H70" s="86">
        <v>9.34</v>
      </c>
      <c r="I70" s="28">
        <f t="shared" si="13"/>
        <v>165.13</v>
      </c>
      <c r="J70" s="55">
        <f t="shared" si="14"/>
        <v>11.6</v>
      </c>
      <c r="K70" s="27">
        <f t="shared" si="15"/>
        <v>205.09</v>
      </c>
      <c r="L70" s="15"/>
      <c r="M70" s="16"/>
      <c r="N70" s="17"/>
    </row>
    <row r="71" spans="2:14" s="18" customFormat="1" ht="60" x14ac:dyDescent="0.25">
      <c r="B71" s="29" t="s">
        <v>1137</v>
      </c>
      <c r="C71" s="80" t="s">
        <v>1130</v>
      </c>
      <c r="D71" s="81" t="s">
        <v>1131</v>
      </c>
      <c r="E71" s="82" t="s">
        <v>1148</v>
      </c>
      <c r="F71" s="73" t="s">
        <v>1039</v>
      </c>
      <c r="G71" s="83">
        <v>17.68</v>
      </c>
      <c r="H71" s="86">
        <v>2</v>
      </c>
      <c r="I71" s="28">
        <f t="shared" si="13"/>
        <v>35.36</v>
      </c>
      <c r="J71" s="55">
        <f t="shared" si="14"/>
        <v>2.48</v>
      </c>
      <c r="K71" s="27">
        <f t="shared" si="15"/>
        <v>43.85</v>
      </c>
      <c r="L71" s="15"/>
      <c r="M71" s="16"/>
      <c r="N71" s="17"/>
    </row>
    <row r="72" spans="2:14" s="18" customFormat="1" x14ac:dyDescent="0.25">
      <c r="B72" s="29">
        <v>8</v>
      </c>
      <c r="C72" s="261" t="s">
        <v>1138</v>
      </c>
      <c r="D72" s="262"/>
      <c r="E72" s="87"/>
      <c r="F72" s="73"/>
      <c r="G72" s="83"/>
      <c r="H72" s="86"/>
      <c r="I72" s="28">
        <f>SUBTOTAL(9,I73:I75)</f>
        <v>2036.1100000000001</v>
      </c>
      <c r="J72" s="55"/>
      <c r="K72" s="27">
        <f>SUBTOTAL(9,K73:K75)</f>
        <v>2525.3799999999997</v>
      </c>
      <c r="L72" s="15"/>
      <c r="M72" s="16"/>
      <c r="N72" s="17"/>
    </row>
    <row r="73" spans="2:14" s="18" customFormat="1" ht="75" x14ac:dyDescent="0.25">
      <c r="B73" s="29" t="s">
        <v>1139</v>
      </c>
      <c r="C73" s="80" t="s">
        <v>1104</v>
      </c>
      <c r="D73" s="81" t="s">
        <v>1142</v>
      </c>
      <c r="E73" s="82" t="s">
        <v>1009</v>
      </c>
      <c r="F73" s="73" t="s">
        <v>1039</v>
      </c>
      <c r="G73" s="84">
        <v>1928.61</v>
      </c>
      <c r="H73" s="86">
        <v>0.05</v>
      </c>
      <c r="I73" s="28">
        <f t="shared" ref="I73:I75" si="16">ROUND(H73*G73,2)</f>
        <v>96.43</v>
      </c>
      <c r="J73" s="55">
        <f t="shared" ref="J73:J75" si="17">ROUND(H73*(1+IF(F73="BDI 1",$C$8,IF(F73="BDI 2",$C$9,0))),2)</f>
        <v>0.06</v>
      </c>
      <c r="K73" s="27">
        <f t="shared" ref="K73:K75" si="18">ROUND(J73*G73,2)</f>
        <v>115.72</v>
      </c>
      <c r="L73" s="15"/>
      <c r="M73" s="16"/>
      <c r="N73" s="17"/>
    </row>
    <row r="74" spans="2:14" s="18" customFormat="1" x14ac:dyDescent="0.25">
      <c r="B74" s="29" t="s">
        <v>1140</v>
      </c>
      <c r="C74" s="80" t="s">
        <v>1143</v>
      </c>
      <c r="D74" s="81" t="s">
        <v>1144</v>
      </c>
      <c r="E74" s="82" t="s">
        <v>1021</v>
      </c>
      <c r="F74" s="73" t="s">
        <v>1039</v>
      </c>
      <c r="G74" s="83">
        <v>18</v>
      </c>
      <c r="H74" s="86">
        <v>107.76</v>
      </c>
      <c r="I74" s="28">
        <f t="shared" si="16"/>
        <v>1939.68</v>
      </c>
      <c r="J74" s="55">
        <f t="shared" si="17"/>
        <v>133.87</v>
      </c>
      <c r="K74" s="27">
        <f t="shared" si="18"/>
        <v>2409.66</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265907.20999999996</v>
      </c>
      <c r="J76" s="57" t="s">
        <v>977</v>
      </c>
      <c r="K76" s="79">
        <f>SUBTOTAL(9,K15:K75)</f>
        <v>330270.06999999989</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101" priority="44">
      <formula>LEN($B15)=1</formula>
    </cfRule>
  </conditionalFormatting>
  <conditionalFormatting sqref="E17:E20 G17:G20">
    <cfRule type="expression" dxfId="100" priority="41">
      <formula>LEN($B17)=1</formula>
    </cfRule>
  </conditionalFormatting>
  <conditionalFormatting sqref="D17:D20">
    <cfRule type="expression" dxfId="99" priority="43">
      <formula>LEN($B17)=1</formula>
    </cfRule>
  </conditionalFormatting>
  <conditionalFormatting sqref="C17:C20">
    <cfRule type="expression" dxfId="98" priority="42">
      <formula>LEN($B17)=1</formula>
    </cfRule>
  </conditionalFormatting>
  <conditionalFormatting sqref="F17:F20">
    <cfRule type="expression" dxfId="97" priority="40">
      <formula>LEN($B17)=1</formula>
    </cfRule>
  </conditionalFormatting>
  <conditionalFormatting sqref="H17:H20">
    <cfRule type="expression" dxfId="96" priority="39">
      <formula>LEN($B17)=1</formula>
    </cfRule>
  </conditionalFormatting>
  <conditionalFormatting sqref="D22:E33">
    <cfRule type="expression" dxfId="95" priority="38">
      <formula>LEN($B22)=1</formula>
    </cfRule>
  </conditionalFormatting>
  <conditionalFormatting sqref="C22:C33">
    <cfRule type="expression" dxfId="94" priority="37">
      <formula>LEN($B22)=1</formula>
    </cfRule>
  </conditionalFormatting>
  <conditionalFormatting sqref="H22:H33">
    <cfRule type="expression" dxfId="93" priority="36">
      <formula>LEN($B22)=1</formula>
    </cfRule>
  </conditionalFormatting>
  <conditionalFormatting sqref="H16">
    <cfRule type="expression" dxfId="92" priority="33">
      <formula>LEN($B16)=1</formula>
    </cfRule>
  </conditionalFormatting>
  <conditionalFormatting sqref="I16:K16">
    <cfRule type="expression" dxfId="91" priority="35">
      <formula>LEN($B16)=1</formula>
    </cfRule>
  </conditionalFormatting>
  <conditionalFormatting sqref="C16:G16">
    <cfRule type="expression" dxfId="90" priority="34">
      <formula>LEN($B16)=1</formula>
    </cfRule>
  </conditionalFormatting>
  <conditionalFormatting sqref="G19">
    <cfRule type="expression" dxfId="89" priority="32">
      <formula>LEN($B19)=1</formula>
    </cfRule>
  </conditionalFormatting>
  <conditionalFormatting sqref="G20">
    <cfRule type="expression" dxfId="88" priority="31">
      <formula>LEN($B20)=1</formula>
    </cfRule>
  </conditionalFormatting>
  <conditionalFormatting sqref="H16">
    <cfRule type="expression" dxfId="87" priority="30">
      <formula>LEN($B16)=1</formula>
    </cfRule>
  </conditionalFormatting>
  <conditionalFormatting sqref="H16">
    <cfRule type="expression" dxfId="86" priority="29">
      <formula>LEN($B16)=1</formula>
    </cfRule>
  </conditionalFormatting>
  <conditionalFormatting sqref="H16">
    <cfRule type="expression" dxfId="85" priority="28">
      <formula>LEN($B16)=1</formula>
    </cfRule>
  </conditionalFormatting>
  <conditionalFormatting sqref="H16">
    <cfRule type="expression" dxfId="84" priority="27">
      <formula>LEN($B16)=1</formula>
    </cfRule>
  </conditionalFormatting>
  <conditionalFormatting sqref="H16">
    <cfRule type="expression" dxfId="83" priority="26">
      <formula>LEN($B16)=1</formula>
    </cfRule>
  </conditionalFormatting>
  <conditionalFormatting sqref="H16">
    <cfRule type="expression" dxfId="82" priority="25">
      <formula>LEN($B16)=1</formula>
    </cfRule>
  </conditionalFormatting>
  <conditionalFormatting sqref="H16">
    <cfRule type="expression" dxfId="81" priority="24">
      <formula>LEN($B16)=1</formula>
    </cfRule>
  </conditionalFormatting>
  <conditionalFormatting sqref="H16">
    <cfRule type="expression" dxfId="80" priority="23">
      <formula>LEN($B16)=1</formula>
    </cfRule>
  </conditionalFormatting>
  <conditionalFormatting sqref="H16">
    <cfRule type="expression" dxfId="79" priority="22">
      <formula>LEN($B16)=1</formula>
    </cfRule>
  </conditionalFormatting>
  <conditionalFormatting sqref="H16">
    <cfRule type="expression" dxfId="78" priority="21">
      <formula>LEN($B16)=1</formula>
    </cfRule>
  </conditionalFormatting>
  <conditionalFormatting sqref="H16">
    <cfRule type="expression" dxfId="77" priority="20">
      <formula>LEN($B16)=1</formula>
    </cfRule>
  </conditionalFormatting>
  <conditionalFormatting sqref="H16">
    <cfRule type="expression" dxfId="76" priority="19">
      <formula>LEN($B16)=1</formula>
    </cfRule>
  </conditionalFormatting>
  <conditionalFormatting sqref="H16">
    <cfRule type="expression" dxfId="75" priority="18">
      <formula>LEN($B16)=1</formula>
    </cfRule>
  </conditionalFormatting>
  <conditionalFormatting sqref="H16">
    <cfRule type="expression" dxfId="74" priority="17">
      <formula>LEN($B16)=1</formula>
    </cfRule>
  </conditionalFormatting>
  <conditionalFormatting sqref="H16">
    <cfRule type="expression" dxfId="73" priority="16">
      <formula>LEN($B16)=1</formula>
    </cfRule>
  </conditionalFormatting>
  <conditionalFormatting sqref="H16">
    <cfRule type="expression" dxfId="72" priority="15">
      <formula>LEN($B16)=1</formula>
    </cfRule>
  </conditionalFormatting>
  <conditionalFormatting sqref="H16">
    <cfRule type="expression" dxfId="71" priority="14">
      <formula>LEN($B16)=1</formula>
    </cfRule>
  </conditionalFormatting>
  <conditionalFormatting sqref="H16">
    <cfRule type="expression" dxfId="70" priority="13">
      <formula>LEN($B16)=1</formula>
    </cfRule>
  </conditionalFormatting>
  <conditionalFormatting sqref="H16">
    <cfRule type="expression" dxfId="69" priority="12">
      <formula>LEN($B16)=1</formula>
    </cfRule>
  </conditionalFormatting>
  <conditionalFormatting sqref="H16">
    <cfRule type="expression" dxfId="68" priority="11">
      <formula>LEN($B16)=1</formula>
    </cfRule>
  </conditionalFormatting>
  <conditionalFormatting sqref="H16">
    <cfRule type="expression" dxfId="67" priority="10">
      <formula>LEN($B16)=1</formula>
    </cfRule>
  </conditionalFormatting>
  <conditionalFormatting sqref="H16">
    <cfRule type="expression" dxfId="66" priority="9">
      <formula>LEN($B16)=1</formula>
    </cfRule>
  </conditionalFormatting>
  <conditionalFormatting sqref="H16">
    <cfRule type="expression" dxfId="65" priority="8">
      <formula>LEN($B16)=1</formula>
    </cfRule>
  </conditionalFormatting>
  <conditionalFormatting sqref="H16">
    <cfRule type="expression" dxfId="64" priority="7">
      <formula>LEN($B16)=1</formula>
    </cfRule>
  </conditionalFormatting>
  <conditionalFormatting sqref="H16">
    <cfRule type="expression" dxfId="63" priority="6">
      <formula>LEN($B16)=1</formula>
    </cfRule>
  </conditionalFormatting>
  <conditionalFormatting sqref="H16">
    <cfRule type="expression" dxfId="62" priority="5">
      <formula>LEN($B16)=1</formula>
    </cfRule>
  </conditionalFormatting>
  <conditionalFormatting sqref="H16">
    <cfRule type="expression" dxfId="61" priority="4">
      <formula>LEN($B16)=1</formula>
    </cfRule>
  </conditionalFormatting>
  <conditionalFormatting sqref="H16">
    <cfRule type="expression" dxfId="60" priority="3">
      <formula>LEN($B16)=1</formula>
    </cfRule>
  </conditionalFormatting>
  <conditionalFormatting sqref="H16">
    <cfRule type="expression" dxfId="59" priority="2">
      <formula>LEN($B16)=1</formula>
    </cfRule>
  </conditionalFormatting>
  <conditionalFormatting sqref="H16">
    <cfRule type="expression" dxfId="58" priority="1">
      <formula>LEN($B16)=1</formula>
    </cfRule>
  </conditionalFormatting>
  <dataValidations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9.14062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1168</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184">
        <v>1</v>
      </c>
      <c r="C15" s="182"/>
      <c r="D15" s="185" t="s">
        <v>1004</v>
      </c>
      <c r="E15" s="186"/>
      <c r="F15" s="186"/>
      <c r="G15" s="187"/>
      <c r="H15" s="188"/>
      <c r="I15" s="189">
        <f>SUBTOTAL(9,I17:I20)</f>
        <v>2038.8400000000001</v>
      </c>
      <c r="J15" s="190"/>
      <c r="K15" s="191">
        <f>SUBTOTAL(9,K16:K20)</f>
        <v>6646.31</v>
      </c>
      <c r="L15" s="15"/>
    </row>
    <row r="16" spans="2:14" s="18" customFormat="1" ht="15" customHeight="1" x14ac:dyDescent="0.25">
      <c r="B16" s="25" t="s">
        <v>955</v>
      </c>
      <c r="C16" s="183" t="s">
        <v>1104</v>
      </c>
      <c r="D16" s="194" t="s">
        <v>1173</v>
      </c>
      <c r="E16" s="82" t="s">
        <v>1044</v>
      </c>
      <c r="F16" s="195" t="s">
        <v>1039</v>
      </c>
      <c r="G16" s="231">
        <v>1.2030000000000001E-2</v>
      </c>
      <c r="H16" s="193">
        <v>275242.32</v>
      </c>
      <c r="I16" s="133">
        <f>ROUND(H16*G16,2)</f>
        <v>3311.17</v>
      </c>
      <c r="J16" s="134">
        <f>ROUND(H16*(1+IF(F16="BDI 1",$C$8,IF(F16="BDI 2",$C$9,0))),2)</f>
        <v>341933.53</v>
      </c>
      <c r="K16" s="135">
        <f>ROUND(J16*G16,2)</f>
        <v>4113.46</v>
      </c>
      <c r="L16" s="15"/>
    </row>
    <row r="17" spans="2:14" s="18" customFormat="1" ht="71.25" x14ac:dyDescent="0.25">
      <c r="B17" s="25" t="s">
        <v>956</v>
      </c>
      <c r="C17" s="181" t="s">
        <v>1047</v>
      </c>
      <c r="D17" s="192" t="s">
        <v>1043</v>
      </c>
      <c r="E17" s="135" t="s">
        <v>1044</v>
      </c>
      <c r="F17" s="130" t="s">
        <v>1039</v>
      </c>
      <c r="G17" s="196">
        <v>1</v>
      </c>
      <c r="H17" s="196">
        <v>1110.6500000000001</v>
      </c>
      <c r="I17" s="133">
        <f>ROUND(H17*G17,2)</f>
        <v>1110.6500000000001</v>
      </c>
      <c r="J17" s="134">
        <f>ROUND(H17*(1+IF(F17="BDI 1",$C$8,IF(F17="BDI 2",$C$9,0))),2)</f>
        <v>1379.76</v>
      </c>
      <c r="K17" s="135">
        <f>ROUND(J17*G17,2)</f>
        <v>1379.76</v>
      </c>
      <c r="L17" s="15"/>
    </row>
    <row r="18" spans="2:14" s="18" customFormat="1" ht="42.75" x14ac:dyDescent="0.25">
      <c r="B18" s="25"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5" t="s">
        <v>958</v>
      </c>
      <c r="C19" s="109" t="s">
        <v>1048</v>
      </c>
      <c r="D19" s="108" t="s">
        <v>1045</v>
      </c>
      <c r="E19" s="27" t="s">
        <v>1006</v>
      </c>
      <c r="F19" s="73" t="s">
        <v>1039</v>
      </c>
      <c r="G19" s="197">
        <v>0.21609999999999999</v>
      </c>
      <c r="H19" s="110">
        <v>633.51</v>
      </c>
      <c r="I19" s="28">
        <f t="shared" si="0"/>
        <v>136.9</v>
      </c>
      <c r="J19" s="55">
        <f t="shared" si="1"/>
        <v>787.01</v>
      </c>
      <c r="K19" s="27">
        <f>ROUND(J19*G19,2)</f>
        <v>170.07</v>
      </c>
      <c r="L19" s="15"/>
    </row>
    <row r="20" spans="2:14" s="18" customFormat="1" x14ac:dyDescent="0.25">
      <c r="B20" s="25" t="s">
        <v>1174</v>
      </c>
      <c r="C20" s="109" t="s">
        <v>1049</v>
      </c>
      <c r="D20" s="108" t="s">
        <v>1046</v>
      </c>
      <c r="E20" s="27" t="s">
        <v>1006</v>
      </c>
      <c r="F20" s="73" t="s">
        <v>1039</v>
      </c>
      <c r="G20" s="197">
        <v>0.21609999999999999</v>
      </c>
      <c r="H20" s="110">
        <v>515</v>
      </c>
      <c r="I20" s="28">
        <f t="shared" si="0"/>
        <v>111.29</v>
      </c>
      <c r="J20" s="55">
        <f t="shared" si="1"/>
        <v>639.78</v>
      </c>
      <c r="K20" s="27">
        <f>ROUND(J20*G20,2)</f>
        <v>138.26</v>
      </c>
      <c r="L20" s="15"/>
    </row>
    <row r="21" spans="2:14" s="18" customFormat="1" ht="15" customHeight="1" x14ac:dyDescent="0.25">
      <c r="B21" s="26">
        <v>2</v>
      </c>
      <c r="C21" s="46"/>
      <c r="D21" s="47" t="s">
        <v>1010</v>
      </c>
      <c r="E21" s="48"/>
      <c r="F21" s="48"/>
      <c r="G21" s="49"/>
      <c r="H21" s="52"/>
      <c r="I21" s="53">
        <f>SUBTOTAL(9,I22:I33)</f>
        <v>2787.5600000000004</v>
      </c>
      <c r="J21" s="56"/>
      <c r="K21" s="78">
        <f>SUBTOTAL(9,K22:K33)</f>
        <v>3457.61</v>
      </c>
      <c r="L21" s="15"/>
    </row>
    <row r="22" spans="2:14" s="18" customFormat="1" x14ac:dyDescent="0.25">
      <c r="B22" s="26" t="s">
        <v>959</v>
      </c>
      <c r="C22" s="109" t="s">
        <v>1011</v>
      </c>
      <c r="D22" s="108" t="s">
        <v>1050</v>
      </c>
      <c r="E22" s="27" t="s">
        <v>1009</v>
      </c>
      <c r="F22" s="73" t="s">
        <v>1039</v>
      </c>
      <c r="G22" s="84">
        <v>437.95</v>
      </c>
      <c r="H22" s="110">
        <v>0.86</v>
      </c>
      <c r="I22" s="28">
        <f>ROUND(H22*G22,2)</f>
        <v>376.64</v>
      </c>
      <c r="J22" s="55">
        <f t="shared" ref="J22:J33" si="2">ROUND(H22*(1+IF(F22="BDI 1",$C$8,IF(F22="BDI 2",$C$9,0))),2)</f>
        <v>1.07</v>
      </c>
      <c r="K22" s="27">
        <v>468.6</v>
      </c>
      <c r="L22" s="15"/>
      <c r="M22" s="16"/>
      <c r="N22" s="17"/>
    </row>
    <row r="23" spans="2:14" s="18" customFormat="1" ht="28.5" x14ac:dyDescent="0.25">
      <c r="B23" s="26" t="s">
        <v>960</v>
      </c>
      <c r="C23" s="109" t="s">
        <v>1060</v>
      </c>
      <c r="D23" s="108" t="s">
        <v>1051</v>
      </c>
      <c r="E23" s="27" t="s">
        <v>1009</v>
      </c>
      <c r="F23" s="73" t="s">
        <v>1039</v>
      </c>
      <c r="G23" s="84">
        <v>0</v>
      </c>
      <c r="H23" s="110">
        <v>2.59</v>
      </c>
      <c r="I23" s="28">
        <f t="shared" ref="I23:I27" si="3">ROUND(H23*G23,2)</f>
        <v>0</v>
      </c>
      <c r="J23" s="55">
        <f t="shared" si="2"/>
        <v>3.22</v>
      </c>
      <c r="K23" s="27">
        <f>ROUND(J23*G23,2)</f>
        <v>0</v>
      </c>
      <c r="L23" s="15"/>
      <c r="M23" s="16"/>
      <c r="N23" s="17"/>
    </row>
    <row r="24" spans="2:14" s="18" customFormat="1" ht="25.5" customHeight="1" x14ac:dyDescent="0.25">
      <c r="B24" s="26" t="s">
        <v>961</v>
      </c>
      <c r="C24" s="109" t="s">
        <v>1012</v>
      </c>
      <c r="D24" s="108" t="s">
        <v>1013</v>
      </c>
      <c r="E24" s="27" t="s">
        <v>1005</v>
      </c>
      <c r="F24" s="73" t="s">
        <v>1039</v>
      </c>
      <c r="G24" s="84">
        <v>0</v>
      </c>
      <c r="H24" s="110">
        <v>3.64</v>
      </c>
      <c r="I24" s="28">
        <f t="shared" si="3"/>
        <v>0</v>
      </c>
      <c r="J24" s="55">
        <f t="shared" si="2"/>
        <v>4.5199999999999996</v>
      </c>
      <c r="K24" s="27">
        <f>ROUND(J24*G24,2)</f>
        <v>0</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3">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0</v>
      </c>
      <c r="H29" s="110">
        <v>3.3</v>
      </c>
      <c r="I29" s="28">
        <f t="shared" ref="I29:I33" si="5">ROUND(H29*G29,2)</f>
        <v>0</v>
      </c>
      <c r="J29" s="55">
        <f t="shared" si="2"/>
        <v>4.0999999999999996</v>
      </c>
      <c r="K29" s="27">
        <f>ROUND(J29*G29,2)</f>
        <v>0</v>
      </c>
      <c r="L29" s="15"/>
      <c r="M29" s="16"/>
      <c r="N29" s="17"/>
    </row>
    <row r="30" spans="2:14" s="18" customFormat="1" ht="71.25" x14ac:dyDescent="0.25">
      <c r="B30" s="26" t="s">
        <v>1070</v>
      </c>
      <c r="C30" s="109" t="s">
        <v>1066</v>
      </c>
      <c r="D30" s="108" t="s">
        <v>1056</v>
      </c>
      <c r="E30" s="27" t="s">
        <v>1005</v>
      </c>
      <c r="F30" s="73" t="s">
        <v>1039</v>
      </c>
      <c r="G30" s="111">
        <v>87.59</v>
      </c>
      <c r="H30" s="110">
        <v>14.25</v>
      </c>
      <c r="I30" s="28">
        <f t="shared" si="5"/>
        <v>1248.1600000000001</v>
      </c>
      <c r="J30" s="55">
        <f t="shared" si="2"/>
        <v>17.7</v>
      </c>
      <c r="K30" s="27">
        <f>ROUND(J30*G30,2)</f>
        <v>1550.34</v>
      </c>
      <c r="L30" s="15"/>
      <c r="M30" s="16"/>
      <c r="N30" s="17"/>
    </row>
    <row r="31" spans="2:14" s="18" customFormat="1" x14ac:dyDescent="0.25">
      <c r="B31" s="26" t="s">
        <v>1071</v>
      </c>
      <c r="C31" s="109" t="s">
        <v>1014</v>
      </c>
      <c r="D31" s="108" t="s">
        <v>1057</v>
      </c>
      <c r="E31" s="27" t="s">
        <v>1005</v>
      </c>
      <c r="F31" s="73" t="s">
        <v>1039</v>
      </c>
      <c r="G31" s="84">
        <v>0</v>
      </c>
      <c r="H31" s="110">
        <v>31.69</v>
      </c>
      <c r="I31" s="28">
        <f t="shared" si="5"/>
        <v>0</v>
      </c>
      <c r="J31" s="55">
        <f t="shared" si="2"/>
        <v>39.369999999999997</v>
      </c>
      <c r="K31" s="27">
        <f>ROUND(J31*G31,2)</f>
        <v>0</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1970.78</v>
      </c>
      <c r="H33" s="146">
        <v>0.59</v>
      </c>
      <c r="I33" s="126">
        <f t="shared" si="5"/>
        <v>1162.76</v>
      </c>
      <c r="J33" s="127">
        <f t="shared" si="2"/>
        <v>0.73</v>
      </c>
      <c r="K33" s="128">
        <f t="shared" ref="K33" si="6">ROUND(J33*G33,2)</f>
        <v>1438.67</v>
      </c>
      <c r="L33" s="15"/>
      <c r="M33" s="16"/>
      <c r="N33" s="17"/>
    </row>
    <row r="34" spans="1:14" s="18" customFormat="1" x14ac:dyDescent="0.25">
      <c r="B34" s="151">
        <v>3</v>
      </c>
      <c r="C34" s="152"/>
      <c r="D34" s="153" t="s">
        <v>1076</v>
      </c>
      <c r="E34" s="138"/>
      <c r="F34" s="138"/>
      <c r="G34" s="154"/>
      <c r="H34" s="155"/>
      <c r="I34" s="156">
        <f>SUBTOTAL(9,I35:I36)</f>
        <v>24594.18</v>
      </c>
      <c r="J34" s="157"/>
      <c r="K34" s="141">
        <f>SUBTOTAL(9,K35:K36)</f>
        <v>30553.08</v>
      </c>
      <c r="L34" s="15"/>
      <c r="M34" s="16"/>
      <c r="N34" s="17"/>
    </row>
    <row r="35" spans="1:14" s="18" customFormat="1" ht="30" x14ac:dyDescent="0.25">
      <c r="B35" s="25" t="s">
        <v>964</v>
      </c>
      <c r="C35" s="147" t="s">
        <v>1033</v>
      </c>
      <c r="D35" s="148" t="s">
        <v>1074</v>
      </c>
      <c r="E35" s="112" t="s">
        <v>1021</v>
      </c>
      <c r="F35" s="130" t="s">
        <v>1039</v>
      </c>
      <c r="G35" s="149">
        <v>213.65</v>
      </c>
      <c r="H35" s="150">
        <v>43.43</v>
      </c>
      <c r="I35" s="133">
        <f>ROUND(H35*G35,2)</f>
        <v>9278.82</v>
      </c>
      <c r="J35" s="134">
        <f t="shared" ref="J35:J36" si="7">ROUND(H35*(1+IF(F35="BDI 1",$C$8,IF(F35="BDI 2",$C$9,0))),2)</f>
        <v>53.95</v>
      </c>
      <c r="K35" s="135">
        <f>ROUND(J35*G35,2)</f>
        <v>11526.42</v>
      </c>
      <c r="L35" s="15"/>
      <c r="M35" s="16"/>
      <c r="N35" s="17"/>
    </row>
    <row r="36" spans="1:14" s="18" customFormat="1" ht="60" x14ac:dyDescent="0.25">
      <c r="B36" s="142" t="s">
        <v>965</v>
      </c>
      <c r="C36" s="158" t="s">
        <v>1034</v>
      </c>
      <c r="D36" s="119" t="s">
        <v>1075</v>
      </c>
      <c r="E36" s="82" t="s">
        <v>1009</v>
      </c>
      <c r="F36" s="123" t="s">
        <v>1039</v>
      </c>
      <c r="G36" s="159">
        <v>333.45</v>
      </c>
      <c r="H36" s="160">
        <v>45.93</v>
      </c>
      <c r="I36" s="126">
        <f t="shared" ref="I36" si="8">ROUND(H36*G36,2)</f>
        <v>15315.36</v>
      </c>
      <c r="J36" s="127">
        <f t="shared" si="7"/>
        <v>57.06</v>
      </c>
      <c r="K36" s="128">
        <f>ROUND(J36*G36,2)</f>
        <v>19026.66</v>
      </c>
      <c r="L36" s="15"/>
      <c r="M36" s="16"/>
      <c r="N36" s="17"/>
    </row>
    <row r="37" spans="1:14" s="18" customFormat="1" x14ac:dyDescent="0.25">
      <c r="B37" s="151">
        <v>4</v>
      </c>
      <c r="C37" s="152"/>
      <c r="D37" s="153" t="s">
        <v>1077</v>
      </c>
      <c r="E37" s="138"/>
      <c r="F37" s="138"/>
      <c r="G37" s="154"/>
      <c r="H37" s="155"/>
      <c r="I37" s="156">
        <f>SUBTOTAL(9,I38:I42)</f>
        <v>0</v>
      </c>
      <c r="J37" s="157"/>
      <c r="K37" s="141">
        <f>SUBTOTAL(9,K38:K42)</f>
        <v>0</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 t="shared" ref="J38:J57" si="9">ROUND(H38*(1+IF(F38="BDI 1",$C$8,IF(F38="BDI 2",$C$9,0))),2)</f>
        <v>152.06</v>
      </c>
      <c r="K38" s="135">
        <f t="shared" ref="K38:K42" si="10">ROUND(J38*G38,2)</f>
        <v>0</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0</v>
      </c>
      <c r="H41" s="86">
        <v>20.66</v>
      </c>
      <c r="I41" s="28">
        <f t="shared" si="11"/>
        <v>0</v>
      </c>
      <c r="J41" s="55">
        <f t="shared" si="9"/>
        <v>25.67</v>
      </c>
      <c r="K41" s="27">
        <f t="shared" si="10"/>
        <v>0</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4689.96</v>
      </c>
      <c r="J43" s="164"/>
      <c r="K43" s="165">
        <f>SUBTOTAL(9, K44:K57)</f>
        <v>5826.92</v>
      </c>
      <c r="L43" s="170"/>
      <c r="M43" s="171"/>
      <c r="N43" s="172"/>
    </row>
    <row r="44" spans="1:14" s="18" customFormat="1" ht="30" x14ac:dyDescent="0.25">
      <c r="B44" s="129" t="s">
        <v>971</v>
      </c>
      <c r="C44" s="120" t="s">
        <v>1097</v>
      </c>
      <c r="D44" s="121" t="s">
        <v>1098</v>
      </c>
      <c r="E44" s="82" t="s">
        <v>1009</v>
      </c>
      <c r="F44" s="130" t="s">
        <v>1039</v>
      </c>
      <c r="G44" s="161">
        <v>0</v>
      </c>
      <c r="H44" s="132">
        <v>39.619999999999997</v>
      </c>
      <c r="I44" s="133">
        <f t="shared" si="11"/>
        <v>0</v>
      </c>
      <c r="J44" s="134">
        <f t="shared" si="9"/>
        <v>49.22</v>
      </c>
      <c r="K44" s="135">
        <f t="shared" ref="K44:K57" si="12">ROUND(J44*G44,2)</f>
        <v>0</v>
      </c>
      <c r="L44" s="15"/>
      <c r="M44" s="16"/>
      <c r="N44" s="17"/>
    </row>
    <row r="45" spans="1:14" s="18" customFormat="1" ht="30" x14ac:dyDescent="0.25">
      <c r="B45" s="29" t="s">
        <v>972</v>
      </c>
      <c r="C45" s="80" t="s">
        <v>1027</v>
      </c>
      <c r="D45" s="81" t="s">
        <v>1099</v>
      </c>
      <c r="E45" s="82" t="s">
        <v>1005</v>
      </c>
      <c r="F45" s="73" t="s">
        <v>1039</v>
      </c>
      <c r="G45" s="84">
        <v>0</v>
      </c>
      <c r="H45" s="86">
        <v>322.69</v>
      </c>
      <c r="I45" s="28">
        <f t="shared" si="11"/>
        <v>0</v>
      </c>
      <c r="J45" s="55">
        <f t="shared" si="9"/>
        <v>400.88</v>
      </c>
      <c r="K45" s="27">
        <f t="shared" si="12"/>
        <v>0</v>
      </c>
      <c r="L45" s="15"/>
      <c r="M45" s="16"/>
      <c r="N45" s="17"/>
    </row>
    <row r="46" spans="1:14" s="18" customFormat="1" ht="30" x14ac:dyDescent="0.25">
      <c r="B46" s="29" t="s">
        <v>973</v>
      </c>
      <c r="C46" s="80" t="s">
        <v>1022</v>
      </c>
      <c r="D46" s="81" t="s">
        <v>1023</v>
      </c>
      <c r="E46" s="82" t="s">
        <v>1021</v>
      </c>
      <c r="F46" s="73" t="s">
        <v>1039</v>
      </c>
      <c r="G46" s="84">
        <v>0</v>
      </c>
      <c r="H46" s="86">
        <v>77.81</v>
      </c>
      <c r="I46" s="28">
        <f t="shared" si="11"/>
        <v>0</v>
      </c>
      <c r="J46" s="55">
        <f t="shared" si="9"/>
        <v>96.66</v>
      </c>
      <c r="K46" s="27">
        <f t="shared" si="12"/>
        <v>0</v>
      </c>
      <c r="L46" s="15"/>
      <c r="M46" s="16"/>
      <c r="N46" s="17"/>
    </row>
    <row r="47" spans="1:14" s="18" customFormat="1" ht="30" x14ac:dyDescent="0.25">
      <c r="B47" s="29" t="s">
        <v>1084</v>
      </c>
      <c r="C47" s="80" t="s">
        <v>1024</v>
      </c>
      <c r="D47" s="81" t="s">
        <v>1025</v>
      </c>
      <c r="E47" s="82" t="s">
        <v>1021</v>
      </c>
      <c r="F47" s="73" t="s">
        <v>1039</v>
      </c>
      <c r="G47" s="84">
        <v>0</v>
      </c>
      <c r="H47" s="86">
        <v>148.18</v>
      </c>
      <c r="I47" s="28">
        <f t="shared" si="11"/>
        <v>0</v>
      </c>
      <c r="J47" s="55">
        <f t="shared" si="9"/>
        <v>184.08</v>
      </c>
      <c r="K47" s="27">
        <f t="shared" si="12"/>
        <v>0</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209</v>
      </c>
      <c r="H49" s="115">
        <v>22.44</v>
      </c>
      <c r="I49" s="28">
        <f t="shared" si="11"/>
        <v>4689.96</v>
      </c>
      <c r="J49" s="55">
        <f t="shared" si="9"/>
        <v>27.88</v>
      </c>
      <c r="K49" s="27">
        <f t="shared" si="12"/>
        <v>5826.92</v>
      </c>
      <c r="L49" s="15"/>
      <c r="M49" s="16"/>
      <c r="N49" s="17"/>
    </row>
    <row r="50" spans="2:14" s="18" customFormat="1" ht="30" x14ac:dyDescent="0.25">
      <c r="B50" s="29" t="s">
        <v>1087</v>
      </c>
      <c r="C50" s="80" t="s">
        <v>1104</v>
      </c>
      <c r="D50" s="81" t="s">
        <v>1105</v>
      </c>
      <c r="E50" s="82" t="s">
        <v>1044</v>
      </c>
      <c r="F50" s="73" t="s">
        <v>1039</v>
      </c>
      <c r="G50" s="84">
        <v>0</v>
      </c>
      <c r="H50" s="86">
        <v>1265.78</v>
      </c>
      <c r="I50" s="28">
        <f t="shared" si="11"/>
        <v>0</v>
      </c>
      <c r="J50" s="55">
        <f t="shared" si="9"/>
        <v>1572.48</v>
      </c>
      <c r="K50" s="27">
        <f t="shared" si="12"/>
        <v>0</v>
      </c>
      <c r="L50" s="15"/>
      <c r="M50" s="16"/>
      <c r="N50" s="17"/>
    </row>
    <row r="51" spans="2:14" s="18" customFormat="1" x14ac:dyDescent="0.25">
      <c r="B51" s="29" t="s">
        <v>1088</v>
      </c>
      <c r="C51" s="80" t="s">
        <v>1028</v>
      </c>
      <c r="D51" s="81" t="s">
        <v>1106</v>
      </c>
      <c r="E51" s="82" t="s">
        <v>1044</v>
      </c>
      <c r="F51" s="73" t="s">
        <v>1039</v>
      </c>
      <c r="G51" s="84">
        <v>0</v>
      </c>
      <c r="H51" s="86">
        <v>398.63</v>
      </c>
      <c r="I51" s="28">
        <f t="shared" si="11"/>
        <v>0</v>
      </c>
      <c r="J51" s="55">
        <f t="shared" si="9"/>
        <v>495.22</v>
      </c>
      <c r="K51" s="27">
        <f t="shared" si="12"/>
        <v>0</v>
      </c>
      <c r="L51" s="15"/>
      <c r="M51" s="16"/>
      <c r="N51" s="17"/>
    </row>
    <row r="52" spans="2:14" s="18" customFormat="1" ht="45" x14ac:dyDescent="0.25">
      <c r="B52" s="29" t="s">
        <v>1089</v>
      </c>
      <c r="C52" s="80" t="s">
        <v>1026</v>
      </c>
      <c r="D52" s="81" t="s">
        <v>1107</v>
      </c>
      <c r="E52" s="82" t="s">
        <v>1044</v>
      </c>
      <c r="F52" s="73" t="s">
        <v>1039</v>
      </c>
      <c r="G52" s="84">
        <v>0</v>
      </c>
      <c r="H52" s="86">
        <v>815.35</v>
      </c>
      <c r="I52" s="28">
        <f t="shared" si="11"/>
        <v>0</v>
      </c>
      <c r="J52" s="55">
        <f t="shared" si="9"/>
        <v>1012.91</v>
      </c>
      <c r="K52" s="27">
        <f t="shared" si="12"/>
        <v>0</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0</v>
      </c>
      <c r="H54" s="86">
        <v>783.41</v>
      </c>
      <c r="I54" s="28">
        <f t="shared" si="11"/>
        <v>0</v>
      </c>
      <c r="J54" s="55">
        <f t="shared" si="9"/>
        <v>973.23</v>
      </c>
      <c r="K54" s="27">
        <f t="shared" si="12"/>
        <v>0</v>
      </c>
      <c r="L54" s="15"/>
      <c r="M54" s="16"/>
      <c r="N54" s="17"/>
    </row>
    <row r="55" spans="2:14" s="18" customFormat="1" ht="30" x14ac:dyDescent="0.25">
      <c r="B55" s="29" t="s">
        <v>1092</v>
      </c>
      <c r="C55" s="80" t="s">
        <v>1110</v>
      </c>
      <c r="D55" s="81" t="s">
        <v>1111</v>
      </c>
      <c r="E55" s="82" t="s">
        <v>1021</v>
      </c>
      <c r="F55" s="73" t="s">
        <v>1039</v>
      </c>
      <c r="G55" s="117">
        <v>0</v>
      </c>
      <c r="H55" s="86">
        <v>211.16</v>
      </c>
      <c r="I55" s="28">
        <f t="shared" si="11"/>
        <v>0</v>
      </c>
      <c r="J55" s="55">
        <f t="shared" si="9"/>
        <v>262.32</v>
      </c>
      <c r="K55" s="27">
        <f t="shared" si="12"/>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0</v>
      </c>
      <c r="H57" s="125">
        <v>92.44</v>
      </c>
      <c r="I57" s="126">
        <f t="shared" si="11"/>
        <v>0</v>
      </c>
      <c r="J57" s="127">
        <f t="shared" si="9"/>
        <v>114.84</v>
      </c>
      <c r="K57" s="128">
        <f t="shared" si="12"/>
        <v>0</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21.9</v>
      </c>
      <c r="J72" s="55"/>
      <c r="K72" s="27">
        <f>SUBTOTAL(9,K73:K75)</f>
        <v>26.28</v>
      </c>
      <c r="L72" s="15"/>
      <c r="M72" s="16"/>
      <c r="N72" s="17"/>
    </row>
    <row r="73" spans="2:14" s="18" customFormat="1" ht="75" x14ac:dyDescent="0.25">
      <c r="B73" s="29" t="s">
        <v>1139</v>
      </c>
      <c r="C73" s="80" t="s">
        <v>1104</v>
      </c>
      <c r="D73" s="81" t="s">
        <v>1142</v>
      </c>
      <c r="E73" s="82" t="s">
        <v>1009</v>
      </c>
      <c r="F73" s="73" t="s">
        <v>1039</v>
      </c>
      <c r="G73" s="84">
        <v>437.95</v>
      </c>
      <c r="H73" s="86">
        <v>0.05</v>
      </c>
      <c r="I73" s="28">
        <f t="shared" ref="I73:I75" si="16">ROUND(H73*G73,2)</f>
        <v>21.9</v>
      </c>
      <c r="J73" s="55">
        <f t="shared" ref="J73:J75" si="17">ROUND(H73*(1+IF(F73="BDI 1",$C$8,IF(F73="BDI 2",$C$9,0))),2)</f>
        <v>0.06</v>
      </c>
      <c r="K73" s="27">
        <f t="shared" ref="K73:K75" si="18">ROUND(J73*G73,2)</f>
        <v>26.28</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 t="shared" si="17"/>
        <v>133.87</v>
      </c>
      <c r="K74" s="27">
        <f t="shared" si="18"/>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37443.61</v>
      </c>
      <c r="J76" s="57" t="s">
        <v>977</v>
      </c>
      <c r="K76" s="79">
        <f>SUBTOTAL(9,K15:K75)</f>
        <v>46510.2</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57" priority="45">
      <formula>LEN($B15)=1</formula>
    </cfRule>
  </conditionalFormatting>
  <conditionalFormatting sqref="E17:E20 G17:G20">
    <cfRule type="expression" dxfId="56" priority="42">
      <formula>LEN($B17)=1</formula>
    </cfRule>
  </conditionalFormatting>
  <conditionalFormatting sqref="D17:D20">
    <cfRule type="expression" dxfId="55" priority="44">
      <formula>LEN($B17)=1</formula>
    </cfRule>
  </conditionalFormatting>
  <conditionalFormatting sqref="C17:C20">
    <cfRule type="expression" dxfId="54" priority="43">
      <formula>LEN($B17)=1</formula>
    </cfRule>
  </conditionalFormatting>
  <conditionalFormatting sqref="F17:F20">
    <cfRule type="expression" dxfId="53" priority="41">
      <formula>LEN($B17)=1</formula>
    </cfRule>
  </conditionalFormatting>
  <conditionalFormatting sqref="H17:H20">
    <cfRule type="expression" dxfId="52" priority="40">
      <formula>LEN($B17)=1</formula>
    </cfRule>
  </conditionalFormatting>
  <conditionalFormatting sqref="D22:E33">
    <cfRule type="expression" dxfId="51" priority="39">
      <formula>LEN($B22)=1</formula>
    </cfRule>
  </conditionalFormatting>
  <conditionalFormatting sqref="C22:C33">
    <cfRule type="expression" dxfId="50" priority="38">
      <formula>LEN($B22)=1</formula>
    </cfRule>
  </conditionalFormatting>
  <conditionalFormatting sqref="H22:H33">
    <cfRule type="expression" dxfId="49" priority="37">
      <formula>LEN($B22)=1</formula>
    </cfRule>
  </conditionalFormatting>
  <conditionalFormatting sqref="H16">
    <cfRule type="expression" dxfId="48" priority="34">
      <formula>LEN($B16)=1</formula>
    </cfRule>
  </conditionalFormatting>
  <conditionalFormatting sqref="I16:K16">
    <cfRule type="expression" dxfId="47" priority="36">
      <formula>LEN($B16)=1</formula>
    </cfRule>
  </conditionalFormatting>
  <conditionalFormatting sqref="C16:G16">
    <cfRule type="expression" dxfId="46" priority="35">
      <formula>LEN($B16)=1</formula>
    </cfRule>
  </conditionalFormatting>
  <conditionalFormatting sqref="G19">
    <cfRule type="expression" dxfId="45" priority="33">
      <formula>LEN($B19)=1</formula>
    </cfRule>
  </conditionalFormatting>
  <conditionalFormatting sqref="G20">
    <cfRule type="expression" dxfId="44" priority="32">
      <formula>LEN($B20)=1</formula>
    </cfRule>
  </conditionalFormatting>
  <conditionalFormatting sqref="H16">
    <cfRule type="expression" dxfId="43" priority="31">
      <formula>LEN($B16)=1</formula>
    </cfRule>
  </conditionalFormatting>
  <conditionalFormatting sqref="H16">
    <cfRule type="expression" dxfId="42" priority="30">
      <formula>LEN($B16)=1</formula>
    </cfRule>
  </conditionalFormatting>
  <conditionalFormatting sqref="H16">
    <cfRule type="expression" dxfId="41" priority="29">
      <formula>LEN($B16)=1</formula>
    </cfRule>
  </conditionalFormatting>
  <conditionalFormatting sqref="H16">
    <cfRule type="expression" dxfId="40" priority="28">
      <formula>LEN($B16)=1</formula>
    </cfRule>
  </conditionalFormatting>
  <conditionalFormatting sqref="H16">
    <cfRule type="expression" dxfId="39" priority="27">
      <formula>LEN($B16)=1</formula>
    </cfRule>
  </conditionalFormatting>
  <conditionalFormatting sqref="H16">
    <cfRule type="expression" dxfId="38" priority="26">
      <formula>LEN($B16)=1</formula>
    </cfRule>
  </conditionalFormatting>
  <conditionalFormatting sqref="H16">
    <cfRule type="expression" dxfId="37" priority="25">
      <formula>LEN($B16)=1</formula>
    </cfRule>
  </conditionalFormatting>
  <conditionalFormatting sqref="H16">
    <cfRule type="expression" dxfId="36" priority="24">
      <formula>LEN($B16)=1</formula>
    </cfRule>
  </conditionalFormatting>
  <conditionalFormatting sqref="H16">
    <cfRule type="expression" dxfId="35" priority="23">
      <formula>LEN($B16)=1</formula>
    </cfRule>
  </conditionalFormatting>
  <conditionalFormatting sqref="H16">
    <cfRule type="expression" dxfId="34" priority="22">
      <formula>LEN($B16)=1</formula>
    </cfRule>
  </conditionalFormatting>
  <conditionalFormatting sqref="H16">
    <cfRule type="expression" dxfId="33" priority="21">
      <formula>LEN($B16)=1</formula>
    </cfRule>
  </conditionalFormatting>
  <conditionalFormatting sqref="H16">
    <cfRule type="expression" dxfId="32" priority="20">
      <formula>LEN($B16)=1</formula>
    </cfRule>
  </conditionalFormatting>
  <conditionalFormatting sqref="H16">
    <cfRule type="expression" dxfId="31" priority="19">
      <formula>LEN($B16)=1</formula>
    </cfRule>
  </conditionalFormatting>
  <conditionalFormatting sqref="H16">
    <cfRule type="expression" dxfId="30" priority="18">
      <formula>LEN($B16)=1</formula>
    </cfRule>
  </conditionalFormatting>
  <conditionalFormatting sqref="H16">
    <cfRule type="expression" dxfId="29" priority="17">
      <formula>LEN($B16)=1</formula>
    </cfRule>
  </conditionalFormatting>
  <conditionalFormatting sqref="H16">
    <cfRule type="expression" dxfId="28" priority="16">
      <formula>LEN($B16)=1</formula>
    </cfRule>
  </conditionalFormatting>
  <conditionalFormatting sqref="H16">
    <cfRule type="expression" dxfId="27" priority="15">
      <formula>LEN($B16)=1</formula>
    </cfRule>
  </conditionalFormatting>
  <conditionalFormatting sqref="H16">
    <cfRule type="expression" dxfId="26" priority="14">
      <formula>LEN($B16)=1</formula>
    </cfRule>
  </conditionalFormatting>
  <conditionalFormatting sqref="H16">
    <cfRule type="expression" dxfId="25" priority="13">
      <formula>LEN($B16)=1</formula>
    </cfRule>
  </conditionalFormatting>
  <conditionalFormatting sqref="H16">
    <cfRule type="expression" dxfId="24" priority="12">
      <formula>LEN($B16)=1</formula>
    </cfRule>
  </conditionalFormatting>
  <conditionalFormatting sqref="H16">
    <cfRule type="expression" dxfId="23" priority="11">
      <formula>LEN($B16)=1</formula>
    </cfRule>
  </conditionalFormatting>
  <conditionalFormatting sqref="H16">
    <cfRule type="expression" dxfId="22" priority="10">
      <formula>LEN($B16)=1</formula>
    </cfRule>
  </conditionalFormatting>
  <conditionalFormatting sqref="H16">
    <cfRule type="expression" dxfId="21" priority="9">
      <formula>LEN($B16)=1</formula>
    </cfRule>
  </conditionalFormatting>
  <conditionalFormatting sqref="H16">
    <cfRule type="expression" dxfId="20" priority="8">
      <formula>LEN($B16)=1</formula>
    </cfRule>
  </conditionalFormatting>
  <conditionalFormatting sqref="H16">
    <cfRule type="expression" dxfId="19" priority="7">
      <formula>LEN($B16)=1</formula>
    </cfRule>
  </conditionalFormatting>
  <conditionalFormatting sqref="H16">
    <cfRule type="expression" dxfId="18" priority="6">
      <formula>LEN($B16)=1</formula>
    </cfRule>
  </conditionalFormatting>
  <conditionalFormatting sqref="H16">
    <cfRule type="expression" dxfId="17" priority="5">
      <formula>LEN($B16)=1</formula>
    </cfRule>
  </conditionalFormatting>
  <conditionalFormatting sqref="H16">
    <cfRule type="expression" dxfId="16" priority="4">
      <formula>LEN($B16)=1</formula>
    </cfRule>
  </conditionalFormatting>
  <conditionalFormatting sqref="H16">
    <cfRule type="expression" dxfId="15" priority="3">
      <formula>LEN($B16)=1</formula>
    </cfRule>
  </conditionalFormatting>
  <conditionalFormatting sqref="H16">
    <cfRule type="expression" dxfId="14" priority="2">
      <formula>LEN($B16)=1</formula>
    </cfRule>
  </conditionalFormatting>
  <conditionalFormatting sqref="H16">
    <cfRule type="expression" dxfId="13" priority="1">
      <formula>LEN($B16)=1</formula>
    </cfRule>
  </conditionalFormatting>
  <dataValidations disablePrompts="1" count="2">
    <dataValidation type="list" allowBlank="1" showInputMessage="1" showErrorMessage="1" sqref="F15:F75">
      <formula1>"BDI 1,BDI 2"</formula1>
    </dataValidation>
    <dataValidation type="list" allowBlank="1" showInputMessage="1" showErrorMessage="1" sqref="I5:I10">
      <formula1>"COPASA,CEMIG,DEER-MG,DNIT,SETOP_Central,SETOP_Jequitinhonha,SETOP_Leste,SETOP_Norte,SETOP_Sul,SETOP_Triângulo,SINAPI,SUDECAP"</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N105"/>
  <sheetViews>
    <sheetView showGridLines="0" view="pageBreakPreview" topLeftCell="A70" zoomScale="80" zoomScaleNormal="85" zoomScaleSheetLayoutView="80" zoomScalePageLayoutView="80" workbookViewId="0">
      <selection activeCell="D19" sqref="D19"/>
    </sheetView>
  </sheetViews>
  <sheetFormatPr defaultColWidth="0" defaultRowHeight="15" x14ac:dyDescent="0.25"/>
  <cols>
    <col min="1" max="1" width="1.7109375" style="14" customWidth="1"/>
    <col min="2" max="2" width="6.7109375" style="10" customWidth="1"/>
    <col min="3" max="3" width="15.7109375" style="10" customWidth="1"/>
    <col min="4" max="4" width="70.7109375" style="10" customWidth="1"/>
    <col min="5" max="6" width="8.7109375" style="10" customWidth="1"/>
    <col min="7" max="7" width="15.7109375" style="10" customWidth="1"/>
    <col min="8" max="8" width="19.8554687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07" t="s">
        <v>944</v>
      </c>
      <c r="L4" s="15"/>
      <c r="M4" s="16"/>
      <c r="N4" s="17"/>
    </row>
    <row r="5" spans="2:14" s="18" customFormat="1" ht="15" customHeight="1" x14ac:dyDescent="0.25">
      <c r="B5" s="268" t="s">
        <v>1177</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184">
        <v>1</v>
      </c>
      <c r="C15" s="182"/>
      <c r="D15" s="185" t="s">
        <v>1004</v>
      </c>
      <c r="E15" s="186"/>
      <c r="F15" s="186"/>
      <c r="G15" s="187"/>
      <c r="H15" s="188"/>
      <c r="I15" s="189">
        <f>SUBTOTAL(9,I16:I20)</f>
        <v>327535.25</v>
      </c>
      <c r="J15" s="190"/>
      <c r="K15" s="191">
        <f>SUBTOTAL(9,K16:K20)</f>
        <v>406896.87</v>
      </c>
      <c r="L15" s="15"/>
    </row>
    <row r="16" spans="2:14" s="18" customFormat="1" ht="15" customHeight="1" x14ac:dyDescent="0.25">
      <c r="B16" s="198" t="s">
        <v>955</v>
      </c>
      <c r="C16" s="183" t="s">
        <v>1104</v>
      </c>
      <c r="D16" s="194" t="s">
        <v>1173</v>
      </c>
      <c r="E16" s="82" t="s">
        <v>1044</v>
      </c>
      <c r="F16" s="195" t="s">
        <v>1039</v>
      </c>
      <c r="G16" s="232">
        <f>ROUND('PO RUA TRÊS'!G16+'PO CAMÉLIA'!G16+'PO PASSARELA HÉLIO VENTURA'!G16+'PO ZACARIAS ASSUNÇÃO'!G16+'PO GARÇA AZUL'!G16+'PO PASSARELA ROCHA E FILHOS '!G16+'PO B ESTÂNCIA BURIAN'!G16+'PO JEQUITIBÁ'!G16+'PO MANDACARÁ'!G16+'PO ANGELIM'!G16+'PO SANTA MARIA DE ITABIRA'!G16+'PO FIRMINO NASCIMENTO PEREIRA'!G16+'PO RUA A '!G16+'PO CAMPINA VERDE'!G16+'PO PROJETADA NOVA CACHOEIRINHA '!G16+'PO BARBARA HELIODORA'!G16+'PO HORTÊNCIA, CATILEYA'!G16+'PO GETSÊMANI '!G16+'PO PROJETADA SANTO HIPOLITO'!G16+'PO B SANTO HIPOLITO'!G16+'PO EDGAR VITORIANO PAULO '!G16+'PO NETUNO'!G16,5)</f>
        <v>1</v>
      </c>
      <c r="H16" s="85">
        <v>275242.32</v>
      </c>
      <c r="I16" s="195">
        <f>ROUND(H16*G16,2)</f>
        <v>275242.32</v>
      </c>
      <c r="J16" s="195">
        <f>ROUND(H16*(1+IF(F16="BDI 1",$C$8,IF(F16="BDI 2",$C$9,0))),2)</f>
        <v>341933.53</v>
      </c>
      <c r="K16" s="195">
        <f>ROUND(J16*G16,2)</f>
        <v>341933.53</v>
      </c>
      <c r="L16" s="15"/>
    </row>
    <row r="17" spans="2:14" s="18" customFormat="1" ht="71.25" x14ac:dyDescent="0.25">
      <c r="B17" s="129" t="s">
        <v>956</v>
      </c>
      <c r="C17" s="181" t="s">
        <v>1047</v>
      </c>
      <c r="D17" s="192" t="s">
        <v>1043</v>
      </c>
      <c r="E17" s="135" t="s">
        <v>1044</v>
      </c>
      <c r="F17" s="130" t="s">
        <v>1039</v>
      </c>
      <c r="G17" s="131">
        <f>ROUND('PO RUA TRÊS'!G17+'PO CAMÉLIA'!G17+'PO PASSARELA HÉLIO VENTURA'!G17+'PO ZACARIAS ASSUNÇÃO'!G17+'PO GARÇA AZUL'!G17+'PO PASSARELA ROCHA E FILHOS '!G17+'PO B ESTÂNCIA BURIAN'!G17+'PO JEQUITIBÁ'!G17+'PO MANDACARÁ'!G17+'PO ANGELIM'!G17+'PO SANTA MARIA DE ITABIRA'!G17+'PO FIRMINO NASCIMENTO PEREIRA'!G17+'PO RUA A '!G17+'PO CAMPINA VERDE'!G17+'PO PROJETADA NOVA CACHOEIRINHA '!G17+'PO BARBARA HELIODORA'!G17+'PO HORTÊNCIA, CATILEYA'!G17+'PO GETSÊMANI '!G17+'PO PROJETADA SANTO HIPOLITO'!G17+'PO B SANTO HIPOLITO'!G17+'PO EDGAR VITORIANO PAULO '!G17+'PO NETUNO'!G17,2)</f>
        <v>15</v>
      </c>
      <c r="H17" s="193">
        <v>1110.6500000000001</v>
      </c>
      <c r="I17" s="133">
        <f>ROUND(H17*G17,2)</f>
        <v>16659.75</v>
      </c>
      <c r="J17" s="134">
        <f>ROUND(H17*(1+IF(F17="BDI 1",$C$8,IF(F17="BDI 2",$C$9,0))),2)</f>
        <v>1379.76</v>
      </c>
      <c r="K17" s="135">
        <f>ROUND(J17*G17,2)</f>
        <v>20696.400000000001</v>
      </c>
      <c r="L17" s="15"/>
    </row>
    <row r="18" spans="2:14" s="18" customFormat="1" ht="42.75" x14ac:dyDescent="0.25">
      <c r="B18" s="129" t="s">
        <v>957</v>
      </c>
      <c r="C18" s="109" t="s">
        <v>1007</v>
      </c>
      <c r="D18" s="108" t="s">
        <v>1008</v>
      </c>
      <c r="E18" s="27" t="s">
        <v>1044</v>
      </c>
      <c r="F18" s="73" t="s">
        <v>1039</v>
      </c>
      <c r="G18" s="83">
        <f>ROUND('PO RUA TRÊS'!G18+'PO CAMÉLIA'!G18+'PO PASSARELA HÉLIO VENTURA'!G18+'PO ZACARIAS ASSUNÇÃO'!G18+'PO GARÇA AZUL'!G18+'PO PASSARELA ROCHA E FILHOS '!G18+'PO B ESTÂNCIA BURIAN'!G18+'PO JEQUITIBÁ'!G18+'PO MANDACARÁ'!G18+'PO ANGELIM'!G18+'PO SANTA MARIA DE ITABIRA'!G18+'PO FIRMINO NASCIMENTO PEREIRA'!G18+'PO RUA A '!G18+'PO CAMPINA VERDE'!G18+'PO PROJETADA NOVA CACHOEIRINHA '!G18+'PO BARBARA HELIODORA'!G18+'PO HORTÊNCIA, CATILEYA'!G18+'PO GETSÊMANI '!G18+'PO PROJETADA SANTO HIPOLITO'!G18+'PO B SANTO HIPOLITO'!G18+'PO EDGAR VITORIANO PAULO '!G18+'PO NETUNO'!G18,2)</f>
        <v>22</v>
      </c>
      <c r="H18" s="85">
        <v>680</v>
      </c>
      <c r="I18" s="28">
        <f t="shared" ref="I18:I20" si="0">ROUND(H18*G18,2)</f>
        <v>14960</v>
      </c>
      <c r="J18" s="55">
        <f t="shared" ref="J18:J20" si="1">ROUND(H18*(1+IF(F18="BDI 1",$C$8,IF(F18="BDI 2",$C$9,0))),2)</f>
        <v>844.76</v>
      </c>
      <c r="K18" s="27">
        <f>ROUND(J18*G18,2)</f>
        <v>18584.72</v>
      </c>
      <c r="L18" s="15"/>
    </row>
    <row r="19" spans="2:14" s="18" customFormat="1" ht="28.5" x14ac:dyDescent="0.25">
      <c r="B19" s="129" t="s">
        <v>958</v>
      </c>
      <c r="C19" s="109" t="s">
        <v>1048</v>
      </c>
      <c r="D19" s="108" t="s">
        <v>1045</v>
      </c>
      <c r="E19" s="27" t="s">
        <v>1006</v>
      </c>
      <c r="F19" s="73" t="s">
        <v>1039</v>
      </c>
      <c r="G19" s="83">
        <f>ROUND('PO RUA TRÊS'!G19+'PO CAMÉLIA'!G19+'PO PASSARELA HÉLIO VENTURA'!G19+'PO ZACARIAS ASSUNÇÃO'!G19+'PO GARÇA AZUL'!G19+'PO PASSARELA ROCHA E FILHOS '!G19+'PO B ESTÂNCIA BURIAN'!G19+'PO JEQUITIBÁ'!G19+'PO MANDACARÁ'!G19+'PO ANGELIM'!G19+'PO SANTA MARIA DE ITABIRA'!G19+'PO FIRMINO NASCIMENTO PEREIRA'!G19+'PO RUA A '!G19+'PO CAMPINA VERDE'!G19+'PO PROJETADA NOVA CACHOEIRINHA '!G19+'PO BARBARA HELIODORA'!G19+'PO HORTÊNCIA, CATILEYA'!G19+'PO GETSÊMANI '!G19+'PO PROJETADA SANTO HIPOLITO'!G19+'PO B SANTO HIPOLITO'!G19+'PO EDGAR VITORIANO PAULO '!G19+'PO NETUNO'!G19,2)</f>
        <v>18</v>
      </c>
      <c r="H19" s="85">
        <v>633.51</v>
      </c>
      <c r="I19" s="28">
        <f t="shared" si="0"/>
        <v>11403.18</v>
      </c>
      <c r="J19" s="55">
        <f t="shared" si="1"/>
        <v>787.01</v>
      </c>
      <c r="K19" s="27">
        <f t="shared" ref="K19:K33" si="2">ROUND(J19*G19,2)</f>
        <v>14166.18</v>
      </c>
      <c r="L19" s="15"/>
    </row>
    <row r="20" spans="2:14" s="18" customFormat="1" x14ac:dyDescent="0.25">
      <c r="B20" s="129" t="s">
        <v>1174</v>
      </c>
      <c r="C20" s="109" t="s">
        <v>1049</v>
      </c>
      <c r="D20" s="108" t="s">
        <v>1046</v>
      </c>
      <c r="E20" s="27" t="s">
        <v>1006</v>
      </c>
      <c r="F20" s="73" t="s">
        <v>1039</v>
      </c>
      <c r="G20" s="83">
        <f>ROUND('PO RUA TRÊS'!G20+'PO CAMÉLIA'!G20+'PO PASSARELA HÉLIO VENTURA'!G20+'PO ZACARIAS ASSUNÇÃO'!G20+'PO GARÇA AZUL'!G20+'PO PASSARELA ROCHA E FILHOS '!G20+'PO B ESTÂNCIA BURIAN'!G20+'PO JEQUITIBÁ'!G20+'PO MANDACARÁ'!G20+'PO ANGELIM'!G20+'PO SANTA MARIA DE ITABIRA'!G20+'PO FIRMINO NASCIMENTO PEREIRA'!G20+'PO RUA A '!G20+'PO CAMPINA VERDE'!G20+'PO PROJETADA NOVA CACHOEIRINHA '!G20+'PO BARBARA HELIODORA'!G20+'PO HORTÊNCIA, CATILEYA'!G20+'PO GETSÊMANI '!G20+'PO PROJETADA SANTO HIPOLITO'!G20+'PO B SANTO HIPOLITO'!G20+'PO EDGAR VITORIANO PAULO '!G20+'PO NETUNO'!G20,2)</f>
        <v>18</v>
      </c>
      <c r="H20" s="86">
        <v>515</v>
      </c>
      <c r="I20" s="28">
        <f t="shared" si="0"/>
        <v>9270</v>
      </c>
      <c r="J20" s="55">
        <f t="shared" si="1"/>
        <v>639.78</v>
      </c>
      <c r="K20" s="27">
        <f t="shared" si="2"/>
        <v>11516.04</v>
      </c>
      <c r="L20" s="15"/>
    </row>
    <row r="21" spans="2:14" s="18" customFormat="1" ht="15" customHeight="1" x14ac:dyDescent="0.25">
      <c r="B21" s="26">
        <v>2</v>
      </c>
      <c r="C21" s="46"/>
      <c r="D21" s="47" t="s">
        <v>1010</v>
      </c>
      <c r="E21" s="48"/>
      <c r="F21" s="48"/>
      <c r="G21" s="83"/>
      <c r="H21" s="52"/>
      <c r="I21" s="53">
        <f>SUBTOTAL(9,I22:I33)</f>
        <v>366102.51</v>
      </c>
      <c r="J21" s="56"/>
      <c r="K21" s="78">
        <f>SUBTOTAL(9,K22:K33)</f>
        <v>454053.1</v>
      </c>
      <c r="L21" s="15"/>
    </row>
    <row r="22" spans="2:14" s="18" customFormat="1" x14ac:dyDescent="0.25">
      <c r="B22" s="26" t="s">
        <v>959</v>
      </c>
      <c r="C22" s="109" t="s">
        <v>1011</v>
      </c>
      <c r="D22" s="108" t="s">
        <v>1050</v>
      </c>
      <c r="E22" s="27" t="s">
        <v>1009</v>
      </c>
      <c r="F22" s="73" t="s">
        <v>1039</v>
      </c>
      <c r="G22" s="83">
        <v>20999.29</v>
      </c>
      <c r="H22" s="86">
        <v>0.86</v>
      </c>
      <c r="I22" s="28">
        <f>ROUND(H22*G22,2)</f>
        <v>18059.39</v>
      </c>
      <c r="J22" s="55">
        <f t="shared" ref="J22:J33" si="3">ROUND(H22*(1+IF(F22="BDI 1",$C$8,IF(F22="BDI 2",$C$9,0))),2)</f>
        <v>1.07</v>
      </c>
      <c r="K22" s="27">
        <f t="shared" si="2"/>
        <v>22469.24</v>
      </c>
      <c r="L22" s="15"/>
      <c r="M22" s="16"/>
      <c r="N22" s="17"/>
    </row>
    <row r="23" spans="2:14" s="18" customFormat="1" ht="28.5" x14ac:dyDescent="0.25">
      <c r="B23" s="26" t="s">
        <v>960</v>
      </c>
      <c r="C23" s="109" t="s">
        <v>1060</v>
      </c>
      <c r="D23" s="108" t="s">
        <v>1051</v>
      </c>
      <c r="E23" s="27" t="s">
        <v>1009</v>
      </c>
      <c r="F23" s="73" t="s">
        <v>1039</v>
      </c>
      <c r="G23" s="83">
        <f>ROUND('PO RUA TRÊS'!G23+'PO CAMÉLIA'!G23+'PO PASSARELA HÉLIO VENTURA'!G23+'PO ZACARIAS ASSUNÇÃO'!G23+'PO GARÇA AZUL'!G23+'PO PASSARELA ROCHA E FILHOS '!G23+'PO B ESTÂNCIA BURIAN'!G23+'PO JEQUITIBÁ'!G23+'PO MANDACARÁ'!G23+'PO ANGELIM'!G23+'PO SANTA MARIA DE ITABIRA'!G23+'PO FIRMINO NASCIMENTO PEREIRA'!G23+'PO RUA A '!G23+'PO CAMPINA VERDE'!G23+'PO PROJETADA NOVA CACHOEIRINHA '!G23+'PO BARBARA HELIODORA'!G23+'PO HORTÊNCIA, CATILEYA'!G23+'PO GETSÊMANI '!G23+'PO PROJETADA SANTO HIPOLITO'!G23+'PO B SANTO HIPOLITO'!G23+'PO EDGAR VITORIANO PAULO '!G23+'PO NETUNO'!G23,2)</f>
        <v>2615.08</v>
      </c>
      <c r="H23" s="86">
        <v>2.59</v>
      </c>
      <c r="I23" s="28">
        <f t="shared" ref="I23:I27" si="4">ROUND(H23*G23,2)</f>
        <v>6773.06</v>
      </c>
      <c r="J23" s="55">
        <f t="shared" si="3"/>
        <v>3.22</v>
      </c>
      <c r="K23" s="27">
        <f t="shared" si="2"/>
        <v>8420.56</v>
      </c>
      <c r="L23" s="15"/>
      <c r="M23" s="16"/>
      <c r="N23" s="17"/>
    </row>
    <row r="24" spans="2:14" s="18" customFormat="1" ht="25.5" customHeight="1" x14ac:dyDescent="0.25">
      <c r="B24" s="26" t="s">
        <v>961</v>
      </c>
      <c r="C24" s="109" t="s">
        <v>1012</v>
      </c>
      <c r="D24" s="108" t="s">
        <v>1013</v>
      </c>
      <c r="E24" s="27" t="s">
        <v>1005</v>
      </c>
      <c r="F24" s="73" t="s">
        <v>1039</v>
      </c>
      <c r="G24" s="83">
        <f>ROUND('PO RUA TRÊS'!G24+'PO CAMÉLIA'!G24+'PO PASSARELA HÉLIO VENTURA'!G24+'PO ZACARIAS ASSUNÇÃO'!G24+'PO GARÇA AZUL'!G24+'PO PASSARELA ROCHA E FILHOS '!G24+'PO B ESTÂNCIA BURIAN'!G24+'PO JEQUITIBÁ'!G24+'PO MANDACARÁ'!G24+'PO ANGELIM'!G24+'PO SANTA MARIA DE ITABIRA'!G24+'PO FIRMINO NASCIMENTO PEREIRA'!G24+'PO RUA A '!G24+'PO CAMPINA VERDE'!G24+'PO PROJETADA NOVA CACHOEIRINHA '!G24+'PO BARBARA HELIODORA'!G24+'PO HORTÊNCIA, CATILEYA'!G24+'PO GETSÊMANI '!G24+'PO PROJETADA SANTO HIPOLITO'!G24+'PO B SANTO HIPOLITO'!G24+'PO EDGAR VITORIANO PAULO '!G24+'PO NETUNO'!G24,2)</f>
        <v>3650.53</v>
      </c>
      <c r="H24" s="86">
        <v>3.64</v>
      </c>
      <c r="I24" s="28">
        <f t="shared" si="4"/>
        <v>13287.93</v>
      </c>
      <c r="J24" s="55">
        <f t="shared" si="3"/>
        <v>4.5199999999999996</v>
      </c>
      <c r="K24" s="27">
        <f t="shared" si="2"/>
        <v>16500.400000000001</v>
      </c>
      <c r="L24" s="15"/>
      <c r="M24" s="16"/>
      <c r="N24" s="17"/>
    </row>
    <row r="25" spans="2:14" s="18" customFormat="1" ht="28.5" x14ac:dyDescent="0.25">
      <c r="B25" s="26" t="s">
        <v>962</v>
      </c>
      <c r="C25" s="109" t="s">
        <v>1061</v>
      </c>
      <c r="D25" s="108" t="s">
        <v>1015</v>
      </c>
      <c r="E25" s="27" t="s">
        <v>1005</v>
      </c>
      <c r="F25" s="73" t="s">
        <v>1039</v>
      </c>
      <c r="G25" s="83">
        <f>ROUND('PO RUA TRÊS'!G25+'PO CAMÉLIA'!G25+'PO PASSARELA HÉLIO VENTURA'!G25+'PO ZACARIAS ASSUNÇÃO'!G25+'PO GARÇA AZUL'!G25+'PO PASSARELA ROCHA E FILHOS '!G25+'PO B ESTÂNCIA BURIAN'!G25+'PO JEQUITIBÁ'!G25+'PO MANDACARÁ'!G25+'PO ANGELIM'!G25+'PO SANTA MARIA DE ITABIRA'!G25+'PO FIRMINO NASCIMENTO PEREIRA'!G25+'PO RUA A '!G25+'PO CAMPINA VERDE'!G25+'PO PROJETADA NOVA CACHOEIRINHA '!G25+'PO BARBARA HELIODORA'!G25+'PO HORTÊNCIA, CATILEYA'!G25+'PO GETSÊMANI '!G25+'PO PROJETADA SANTO HIPOLITO'!G25+'PO B SANTO HIPOLITO'!G25+'PO EDGAR VITORIANO PAULO '!G25+'PO NETUNO'!G25,2)</f>
        <v>212.6</v>
      </c>
      <c r="H25" s="86">
        <v>4.3099999999999996</v>
      </c>
      <c r="I25" s="28">
        <f t="shared" si="4"/>
        <v>916.31</v>
      </c>
      <c r="J25" s="55">
        <f t="shared" si="3"/>
        <v>5.35</v>
      </c>
      <c r="K25" s="27">
        <f t="shared" si="2"/>
        <v>1137.4100000000001</v>
      </c>
      <c r="L25" s="15"/>
      <c r="M25" s="16"/>
      <c r="N25" s="17"/>
    </row>
    <row r="26" spans="2:14" s="18" customFormat="1" ht="28.5" x14ac:dyDescent="0.25">
      <c r="B26" s="26" t="s">
        <v>963</v>
      </c>
      <c r="C26" s="109" t="s">
        <v>1062</v>
      </c>
      <c r="D26" s="108" t="s">
        <v>1052</v>
      </c>
      <c r="E26" s="27" t="s">
        <v>1005</v>
      </c>
      <c r="F26" s="73" t="s">
        <v>1039</v>
      </c>
      <c r="G26" s="83">
        <f>ROUND('PO RUA TRÊS'!G26+'PO CAMÉLIA'!G26+'PO PASSARELA HÉLIO VENTURA'!G26+'PO ZACARIAS ASSUNÇÃO'!G26+'PO GARÇA AZUL'!G26+'PO PASSARELA ROCHA E FILHOS '!G26+'PO B ESTÂNCIA BURIAN'!G26+'PO JEQUITIBÁ'!G26+'PO MANDACARÁ'!G26+'PO ANGELIM'!G26+'PO SANTA MARIA DE ITABIRA'!G26+'PO FIRMINO NASCIMENTO PEREIRA'!G26+'PO RUA A '!G26+'PO CAMPINA VERDE'!G26+'PO PROJETADA NOVA CACHOEIRINHA '!G26+'PO BARBARA HELIODORA'!G26+'PO HORTÊNCIA, CATILEYA'!G26+'PO GETSÊMANI '!G26+'PO PROJETADA SANTO HIPOLITO'!G26+'PO B SANTO HIPOLITO'!G26+'PO EDGAR VITORIANO PAULO '!G26+'PO NETUNO'!G26,2)</f>
        <v>504.65</v>
      </c>
      <c r="H26" s="86">
        <v>5.4</v>
      </c>
      <c r="I26" s="28">
        <f t="shared" si="4"/>
        <v>2725.11</v>
      </c>
      <c r="J26" s="55">
        <f t="shared" si="3"/>
        <v>6.71</v>
      </c>
      <c r="K26" s="27">
        <f t="shared" si="2"/>
        <v>3386.2</v>
      </c>
      <c r="L26" s="15"/>
      <c r="M26" s="16"/>
      <c r="N26" s="17"/>
    </row>
    <row r="27" spans="2:14" s="18" customFormat="1" x14ac:dyDescent="0.25">
      <c r="B27" s="26" t="s">
        <v>1018</v>
      </c>
      <c r="C27" s="109" t="s">
        <v>1063</v>
      </c>
      <c r="D27" s="108" t="s">
        <v>1053</v>
      </c>
      <c r="E27" s="27" t="s">
        <v>1005</v>
      </c>
      <c r="F27" s="73" t="s">
        <v>1039</v>
      </c>
      <c r="G27" s="83">
        <f>ROUND('PO RUA TRÊS'!G27+'PO CAMÉLIA'!G27+'PO PASSARELA HÉLIO VENTURA'!G27+'PO ZACARIAS ASSUNÇÃO'!G27+'PO GARÇA AZUL'!G27+'PO PASSARELA ROCHA E FILHOS '!G27+'PO B ESTÂNCIA BURIAN'!G27+'PO JEQUITIBÁ'!G27+'PO MANDACARÁ'!G27+'PO ANGELIM'!G27+'PO SANTA MARIA DE ITABIRA'!G27+'PO FIRMINO NASCIMENTO PEREIRA'!G27+'PO RUA A '!G27+'PO CAMPINA VERDE'!G27+'PO PROJETADA NOVA CACHOEIRINHA '!G27+'PO BARBARA HELIODORA'!G27+'PO HORTÊNCIA, CATILEYA'!G27+'PO GETSÊMANI '!G27+'PO PROJETADA SANTO HIPOLITO'!G27+'PO B SANTO HIPOLITO'!G27+'PO EDGAR VITORIANO PAULO '!G27+'PO NETUNO'!G27,2)</f>
        <v>17.600000000000001</v>
      </c>
      <c r="H27" s="86">
        <v>29.76</v>
      </c>
      <c r="I27" s="28">
        <f t="shared" si="4"/>
        <v>523.78</v>
      </c>
      <c r="J27" s="55">
        <f t="shared" si="3"/>
        <v>36.97</v>
      </c>
      <c r="K27" s="27">
        <f t="shared" si="2"/>
        <v>650.66999999999996</v>
      </c>
      <c r="L27" s="15"/>
      <c r="M27" s="16"/>
      <c r="N27" s="17"/>
    </row>
    <row r="28" spans="2:14" s="18" customFormat="1" ht="28.5" x14ac:dyDescent="0.25">
      <c r="B28" s="26" t="s">
        <v>1019</v>
      </c>
      <c r="C28" s="109" t="s">
        <v>1064</v>
      </c>
      <c r="D28" s="108" t="s">
        <v>1054</v>
      </c>
      <c r="E28" s="27" t="s">
        <v>1005</v>
      </c>
      <c r="F28" s="73" t="s">
        <v>1039</v>
      </c>
      <c r="G28" s="83">
        <f>ROUND('PO RUA TRÊS'!G28+'PO CAMÉLIA'!G28+'PO PASSARELA HÉLIO VENTURA'!G28+'PO ZACARIAS ASSUNÇÃO'!G28+'PO GARÇA AZUL'!G28+'PO PASSARELA ROCHA E FILHOS '!G28+'PO B ESTÂNCIA BURIAN'!G28+'PO JEQUITIBÁ'!G28+'PO MANDACARÁ'!G28+'PO ANGELIM'!G28+'PO SANTA MARIA DE ITABIRA'!G28+'PO FIRMINO NASCIMENTO PEREIRA'!G28+'PO RUA A '!G28+'PO CAMPINA VERDE'!G28+'PO PROJETADA NOVA CACHOEIRINHA '!G28+'PO BARBARA HELIODORA'!G28+'PO HORTÊNCIA, CATILEYA'!G28+'PO GETSÊMANI '!G28+'PO PROJETADA SANTO HIPOLITO'!G28+'PO B SANTO HIPOLITO'!G28+'PO EDGAR VITORIANO PAULO '!G28+'PO NETUNO'!G28,2)</f>
        <v>269.12</v>
      </c>
      <c r="H28" s="86">
        <v>2.56</v>
      </c>
      <c r="I28" s="28">
        <f>ROUND(H28*G28,2)</f>
        <v>688.95</v>
      </c>
      <c r="J28" s="55">
        <f t="shared" si="3"/>
        <v>3.18</v>
      </c>
      <c r="K28" s="27">
        <f t="shared" si="2"/>
        <v>855.8</v>
      </c>
      <c r="L28" s="15"/>
      <c r="M28" s="16"/>
      <c r="N28" s="17"/>
    </row>
    <row r="29" spans="2:14" s="18" customFormat="1" ht="28.5" x14ac:dyDescent="0.25">
      <c r="B29" s="29" t="s">
        <v>1069</v>
      </c>
      <c r="C29" s="109" t="s">
        <v>1065</v>
      </c>
      <c r="D29" s="108" t="s">
        <v>1055</v>
      </c>
      <c r="E29" s="27"/>
      <c r="F29" s="73" t="s">
        <v>1039</v>
      </c>
      <c r="G29" s="83">
        <f>ROUND('PO RUA TRÊS'!G29+'PO CAMÉLIA'!G29+'PO PASSARELA HÉLIO VENTURA'!G29+'PO ZACARIAS ASSUNÇÃO'!G29+'PO GARÇA AZUL'!G29+'PO PASSARELA ROCHA E FILHOS '!G29+'PO B ESTÂNCIA BURIAN'!G29+'PO JEQUITIBÁ'!G29+'PO MANDACARÁ'!G29+'PO ANGELIM'!G29+'PO SANTA MARIA DE ITABIRA'!G29+'PO FIRMINO NASCIMENTO PEREIRA'!G29+'PO RUA A '!G29+'PO CAMPINA VERDE'!G29+'PO PROJETADA NOVA CACHOEIRINHA '!G29+'PO BARBARA HELIODORA'!G29+'PO HORTÊNCIA, CATILEYA'!G29+'PO GETSÊMANI '!G29+'PO PROJETADA SANTO HIPOLITO'!G29+'PO B SANTO HIPOLITO'!G29+'PO EDGAR VITORIANO PAULO '!G29+'PO NETUNO'!G29,2)</f>
        <v>3125.59</v>
      </c>
      <c r="H29" s="86">
        <v>3.3</v>
      </c>
      <c r="I29" s="28">
        <f t="shared" ref="I29:I33" si="5">ROUND(H29*G29,2)</f>
        <v>10314.450000000001</v>
      </c>
      <c r="J29" s="55">
        <f t="shared" si="3"/>
        <v>4.0999999999999996</v>
      </c>
      <c r="K29" s="27">
        <f t="shared" si="2"/>
        <v>12814.92</v>
      </c>
      <c r="L29" s="15"/>
      <c r="M29" s="16"/>
      <c r="N29" s="17"/>
    </row>
    <row r="30" spans="2:14" s="18" customFormat="1" ht="71.25" x14ac:dyDescent="0.25">
      <c r="B30" s="29" t="s">
        <v>1070</v>
      </c>
      <c r="C30" s="109" t="s">
        <v>1066</v>
      </c>
      <c r="D30" s="108" t="s">
        <v>1056</v>
      </c>
      <c r="E30" s="27" t="s">
        <v>1005</v>
      </c>
      <c r="F30" s="73" t="s">
        <v>1039</v>
      </c>
      <c r="G30" s="83">
        <f>ROUND('PO RUA TRÊS'!G30+'PO CAMÉLIA'!G30+'PO PASSARELA HÉLIO VENTURA'!G30+'PO ZACARIAS ASSUNÇÃO'!G30+'PO GARÇA AZUL'!G30+'PO PASSARELA ROCHA E FILHOS '!G30+'PO B ESTÂNCIA BURIAN'!G30+'PO JEQUITIBÁ'!G30+'PO MANDACARÁ'!G30+'PO ANGELIM'!G30+'PO SANTA MARIA DE ITABIRA'!G30+'PO FIRMINO NASCIMENTO PEREIRA'!G30+'PO RUA A '!G30+'PO CAMPINA VERDE'!G30+'PO PROJETADA NOVA CACHOEIRINHA '!G30+'PO BARBARA HELIODORA'!G30+'PO HORTÊNCIA, CATILEYA'!G30+'PO GETSÊMANI '!G30+'PO PROJETADA SANTO HIPOLITO'!G30+'PO B SANTO HIPOLITO'!G30+'PO EDGAR VITORIANO PAULO '!G30+'PO NETUNO'!G30,2)</f>
        <v>4258.6000000000004</v>
      </c>
      <c r="H30" s="86">
        <v>14.25</v>
      </c>
      <c r="I30" s="28">
        <f t="shared" si="5"/>
        <v>60685.05</v>
      </c>
      <c r="J30" s="55">
        <f t="shared" si="3"/>
        <v>17.7</v>
      </c>
      <c r="K30" s="27">
        <f t="shared" si="2"/>
        <v>75377.22</v>
      </c>
      <c r="L30" s="15"/>
      <c r="M30" s="16"/>
      <c r="N30" s="17"/>
    </row>
    <row r="31" spans="2:14" s="18" customFormat="1" x14ac:dyDescent="0.25">
      <c r="B31" s="26" t="s">
        <v>1071</v>
      </c>
      <c r="C31" s="109" t="s">
        <v>1014</v>
      </c>
      <c r="D31" s="108" t="s">
        <v>1057</v>
      </c>
      <c r="E31" s="27" t="s">
        <v>1005</v>
      </c>
      <c r="F31" s="73" t="s">
        <v>1039</v>
      </c>
      <c r="G31" s="83">
        <f>ROUND('PO RUA TRÊS'!G31+'PO CAMÉLIA'!G31+'PO PASSARELA HÉLIO VENTURA'!G31+'PO ZACARIAS ASSUNÇÃO'!G31+'PO GARÇA AZUL'!G31+'PO PASSARELA ROCHA E FILHOS '!G31+'PO B ESTÂNCIA BURIAN'!G31+'PO JEQUITIBÁ'!G31+'PO MANDACARÁ'!G31+'PO ANGELIM'!G31+'PO SANTA MARIA DE ITABIRA'!G31+'PO FIRMINO NASCIMENTO PEREIRA'!G31+'PO RUA A '!G31+'PO CAMPINA VERDE'!G31+'PO PROJETADA NOVA CACHOEIRINHA '!G31+'PO BARBARA HELIODORA'!G31+'PO HORTÊNCIA, CATILEYA'!G31+'PO GETSÊMANI '!G31+'PO PROJETADA SANTO HIPOLITO'!G31+'PO B SANTO HIPOLITO'!G31+'PO EDGAR VITORIANO PAULO '!G31+'PO NETUNO'!G31,2)</f>
        <v>3021.3</v>
      </c>
      <c r="H31" s="86">
        <v>31.69</v>
      </c>
      <c r="I31" s="28">
        <f t="shared" si="5"/>
        <v>95745</v>
      </c>
      <c r="J31" s="55">
        <f t="shared" si="3"/>
        <v>39.369999999999997</v>
      </c>
      <c r="K31" s="27">
        <f t="shared" si="2"/>
        <v>118948.58</v>
      </c>
      <c r="L31" s="15"/>
      <c r="M31" s="16"/>
      <c r="N31" s="17"/>
    </row>
    <row r="32" spans="2:14" s="18" customFormat="1" x14ac:dyDescent="0.25">
      <c r="B32" s="26" t="s">
        <v>1072</v>
      </c>
      <c r="C32" s="109" t="s">
        <v>1067</v>
      </c>
      <c r="D32" s="108" t="s">
        <v>1058</v>
      </c>
      <c r="E32" s="27" t="s">
        <v>1005</v>
      </c>
      <c r="F32" s="73" t="s">
        <v>1039</v>
      </c>
      <c r="G32" s="83">
        <f>ROUND('PO RUA TRÊS'!G32+'PO CAMÉLIA'!G32+'PO PASSARELA HÉLIO VENTURA'!G32+'PO ZACARIAS ASSUNÇÃO'!G32+'PO GARÇA AZUL'!G32+'PO PASSARELA ROCHA E FILHOS '!G32+'PO B ESTÂNCIA BURIAN'!G32+'PO JEQUITIBÁ'!G32+'PO MANDACARÁ'!G32+'PO ANGELIM'!G32+'PO SANTA MARIA DE ITABIRA'!G32+'PO FIRMINO NASCIMENTO PEREIRA'!G32+'PO RUA A '!G32+'PO CAMPINA VERDE'!G32+'PO PROJETADA NOVA CACHOEIRINHA '!G32+'PO BARBARA HELIODORA'!G32+'PO HORTÊNCIA, CATILEYA'!G32+'PO GETSÊMANI '!G32+'PO PROJETADA SANTO HIPOLITO'!G32+'PO B SANTO HIPOLITO'!G32+'PO EDGAR VITORIANO PAULO '!G32+'PO NETUNO'!G32,2)</f>
        <v>89</v>
      </c>
      <c r="H32" s="86">
        <v>1.19</v>
      </c>
      <c r="I32" s="28">
        <f t="shared" si="5"/>
        <v>105.91</v>
      </c>
      <c r="J32" s="55">
        <f t="shared" si="3"/>
        <v>1.48</v>
      </c>
      <c r="K32" s="27">
        <f t="shared" si="2"/>
        <v>131.72</v>
      </c>
      <c r="L32" s="15"/>
      <c r="M32" s="16"/>
      <c r="N32" s="17"/>
    </row>
    <row r="33" spans="1:14" s="18" customFormat="1" ht="28.5" x14ac:dyDescent="0.25">
      <c r="B33" s="142" t="s">
        <v>1073</v>
      </c>
      <c r="C33" s="143" t="s">
        <v>1068</v>
      </c>
      <c r="D33" s="144" t="s">
        <v>1059</v>
      </c>
      <c r="E33" s="128" t="s">
        <v>1020</v>
      </c>
      <c r="F33" s="123" t="s">
        <v>1039</v>
      </c>
      <c r="G33" s="83">
        <f>ROUND('PO RUA TRÊS'!G33+'PO CAMÉLIA'!G33+'PO PASSARELA HÉLIO VENTURA'!G33+'PO ZACARIAS ASSUNÇÃO'!G33+'PO GARÇA AZUL'!G33+'PO PASSARELA ROCHA E FILHOS '!G33+'PO B ESTÂNCIA BURIAN'!G33+'PO JEQUITIBÁ'!G33+'PO MANDACARÁ'!G33+'PO ANGELIM'!G33+'PO SANTA MARIA DE ITABIRA'!G33+'PO FIRMINO NASCIMENTO PEREIRA'!G33+'PO RUA A '!G33+'PO CAMPINA VERDE'!G33+'PO PROJETADA NOVA CACHOEIRINHA '!G33+'PO BARBARA HELIODORA'!G33+'PO HORTÊNCIA, CATILEYA'!G33+'PO GETSÊMANI '!G33+'PO PROJETADA SANTO HIPOLITO'!G33+'PO B SANTO HIPOLITO'!G33+'PO EDGAR VITORIANO PAULO '!G33+'PO NETUNO'!G33,2)</f>
        <v>264877.23</v>
      </c>
      <c r="H33" s="86">
        <v>0.59</v>
      </c>
      <c r="I33" s="126">
        <f t="shared" si="5"/>
        <v>156277.57</v>
      </c>
      <c r="J33" s="127">
        <f t="shared" si="3"/>
        <v>0.73</v>
      </c>
      <c r="K33" s="27">
        <f t="shared" si="2"/>
        <v>193360.38</v>
      </c>
      <c r="L33" s="15"/>
      <c r="M33" s="16"/>
      <c r="N33" s="17"/>
    </row>
    <row r="34" spans="1:14" s="18" customFormat="1" x14ac:dyDescent="0.25">
      <c r="B34" s="151">
        <v>3</v>
      </c>
      <c r="C34" s="152"/>
      <c r="D34" s="153" t="s">
        <v>1076</v>
      </c>
      <c r="E34" s="138"/>
      <c r="F34" s="138"/>
      <c r="G34" s="83"/>
      <c r="H34" s="155"/>
      <c r="I34" s="156">
        <f>SUBTOTAL(9,I35:I36)</f>
        <v>1122500.21</v>
      </c>
      <c r="J34" s="157"/>
      <c r="K34" s="141">
        <f>SUBTOTAL(9,K35:K36)</f>
        <v>1394478.6400000001</v>
      </c>
      <c r="L34" s="15"/>
      <c r="M34" s="16"/>
      <c r="N34" s="17"/>
    </row>
    <row r="35" spans="1:14" s="18" customFormat="1" ht="30" x14ac:dyDescent="0.25">
      <c r="B35" s="129" t="s">
        <v>964</v>
      </c>
      <c r="C35" s="147" t="s">
        <v>1033</v>
      </c>
      <c r="D35" s="148" t="s">
        <v>1074</v>
      </c>
      <c r="E35" s="112" t="s">
        <v>1021</v>
      </c>
      <c r="F35" s="130" t="s">
        <v>1039</v>
      </c>
      <c r="G35" s="83">
        <f>ROUND('PO RUA TRÊS'!G35+'PO CAMÉLIA'!G35+'PO PASSARELA HÉLIO VENTURA'!G35+'PO ZACARIAS ASSUNÇÃO'!G35+'PO GARÇA AZUL'!G35+'PO PASSARELA ROCHA E FILHOS '!G35+'PO B ESTÂNCIA BURIAN'!G35+'PO JEQUITIBÁ'!G35+'PO MANDACARÁ'!G35+'PO ANGELIM'!G35+'PO SANTA MARIA DE ITABIRA'!G35+'PO FIRMINO NASCIMENTO PEREIRA'!G35+'PO RUA A '!G35+'PO CAMPINA VERDE'!G35+'PO PROJETADA NOVA CACHOEIRINHA '!G35+'PO BARBARA HELIODORA'!G35+'PO HORTÊNCIA, CATILEYA'!G35+'PO GETSÊMANI '!G35+'PO PROJETADA SANTO HIPOLITO'!G35+'PO B SANTO HIPOLITO'!G35+'PO EDGAR VITORIANO PAULO '!G35+'PO NETUNO'!G35,2)</f>
        <v>7581.78</v>
      </c>
      <c r="H35" s="115">
        <v>43.43</v>
      </c>
      <c r="I35" s="133">
        <f>ROUND(H35*G35,2)</f>
        <v>329276.71000000002</v>
      </c>
      <c r="J35" s="134">
        <f t="shared" ref="J35:J36" si="6">ROUND(H35*(1+IF(F35="BDI 1",$C$8,IF(F35="BDI 2",$C$9,0))),2)</f>
        <v>53.95</v>
      </c>
      <c r="K35" s="135">
        <f>ROUND(J35*G35,2)</f>
        <v>409037.03</v>
      </c>
      <c r="L35" s="15"/>
      <c r="M35" s="16"/>
      <c r="N35" s="17"/>
    </row>
    <row r="36" spans="1:14" s="18" customFormat="1" ht="60" x14ac:dyDescent="0.25">
      <c r="B36" s="142" t="s">
        <v>965</v>
      </c>
      <c r="C36" s="158" t="s">
        <v>1034</v>
      </c>
      <c r="D36" s="119" t="s">
        <v>1075</v>
      </c>
      <c r="E36" s="82" t="s">
        <v>1009</v>
      </c>
      <c r="F36" s="123" t="s">
        <v>1039</v>
      </c>
      <c r="G36" s="83">
        <f>ROUND('PO RUA TRÊS'!G36+'PO CAMÉLIA'!G36+'PO PASSARELA HÉLIO VENTURA'!G36+'PO ZACARIAS ASSUNÇÃO'!G36+'PO GARÇA AZUL'!G36+'PO PASSARELA ROCHA E FILHOS '!G36+'PO B ESTÂNCIA BURIAN'!G36+'PO JEQUITIBÁ'!G36+'PO MANDACARÁ'!G36+'PO ANGELIM'!G36+'PO SANTA MARIA DE ITABIRA'!G36+'PO FIRMINO NASCIMENTO PEREIRA'!G36+'PO RUA A '!G36+'PO CAMPINA VERDE'!G36+'PO PROJETADA NOVA CACHOEIRINHA '!G36+'PO BARBARA HELIODORA'!G36+'PO HORTÊNCIA, CATILEYA'!G36+'PO GETSÊMANI '!G36+'PO PROJETADA SANTO HIPOLITO'!G36+'PO B SANTO HIPOLITO'!G36+'PO EDGAR VITORIANO PAULO '!G36+'PO NETUNO'!G36,2)</f>
        <v>17270.27</v>
      </c>
      <c r="H36" s="115">
        <v>45.93</v>
      </c>
      <c r="I36" s="126">
        <f t="shared" ref="I36" si="7">ROUND(H36*G36,2)</f>
        <v>793223.5</v>
      </c>
      <c r="J36" s="127">
        <f t="shared" si="6"/>
        <v>57.06</v>
      </c>
      <c r="K36" s="128">
        <f>ROUND(J36*G36,2)</f>
        <v>985441.61</v>
      </c>
      <c r="L36" s="15"/>
      <c r="M36" s="16"/>
      <c r="N36" s="17"/>
    </row>
    <row r="37" spans="1:14" s="18" customFormat="1" x14ac:dyDescent="0.25">
      <c r="B37" s="151">
        <v>4</v>
      </c>
      <c r="C37" s="152"/>
      <c r="D37" s="153" t="s">
        <v>1077</v>
      </c>
      <c r="E37" s="138"/>
      <c r="F37" s="138"/>
      <c r="G37" s="83"/>
      <c r="H37" s="155"/>
      <c r="I37" s="156">
        <f>SUBTOTAL(9,I38:I42)</f>
        <v>10899.46</v>
      </c>
      <c r="J37" s="157"/>
      <c r="K37" s="141">
        <f>SUBTOTAL(9,K38:K42)</f>
        <v>13541.529999999999</v>
      </c>
      <c r="L37" s="15"/>
      <c r="M37" s="16"/>
      <c r="N37" s="17"/>
    </row>
    <row r="38" spans="1:14" s="18" customFormat="1" x14ac:dyDescent="0.25">
      <c r="B38" s="25" t="s">
        <v>966</v>
      </c>
      <c r="C38" s="120" t="s">
        <v>1078</v>
      </c>
      <c r="D38" s="121" t="s">
        <v>1079</v>
      </c>
      <c r="E38" s="82" t="s">
        <v>1005</v>
      </c>
      <c r="F38" s="130" t="s">
        <v>1039</v>
      </c>
      <c r="G38" s="83">
        <f>ROUND('PO RUA TRÊS'!G38+'PO CAMÉLIA'!G38+'PO PASSARELA HÉLIO VENTURA'!G38+'PO ZACARIAS ASSUNÇÃO'!G38+'PO GARÇA AZUL'!G38+'PO PASSARELA ROCHA E FILHOS '!G38+'PO B ESTÂNCIA BURIAN'!G38+'PO JEQUITIBÁ'!G38+'PO MANDACARÁ'!G38+'PO ANGELIM'!G38+'PO SANTA MARIA DE ITABIRA'!G38+'PO FIRMINO NASCIMENTO PEREIRA'!G38+'PO RUA A '!G38+'PO CAMPINA VERDE'!G38+'PO PROJETADA NOVA CACHOEIRINHA '!G38+'PO BARBARA HELIODORA'!G38+'PO HORTÊNCIA, CATILEYA'!G38+'PO GETSÊMANI '!G38+'PO PROJETADA SANTO HIPOLITO'!G38+'PO B SANTO HIPOLITO'!G38+'PO EDGAR VITORIANO PAULO '!G38+'PO NETUNO'!G38,2)</f>
        <v>33.76</v>
      </c>
      <c r="H38" s="86">
        <v>122.4</v>
      </c>
      <c r="I38" s="133">
        <f>ROUND(H38*G38,2)</f>
        <v>4132.22</v>
      </c>
      <c r="J38" s="134">
        <f t="shared" ref="J38:J57" si="8">ROUND(H38*(1+IF(F38="BDI 1",$C$8,IF(F38="BDI 2",$C$9,0))),2)</f>
        <v>152.06</v>
      </c>
      <c r="K38" s="135">
        <f t="shared" ref="K38:K42" si="9">ROUND(J38*G38,2)</f>
        <v>5133.55</v>
      </c>
      <c r="L38" s="15"/>
      <c r="M38" s="16"/>
      <c r="N38" s="17"/>
    </row>
    <row r="39" spans="1:14" s="18" customFormat="1" ht="15" customHeight="1" x14ac:dyDescent="0.25">
      <c r="B39" s="26" t="s">
        <v>967</v>
      </c>
      <c r="C39" s="80" t="s">
        <v>1080</v>
      </c>
      <c r="D39" s="81" t="s">
        <v>1081</v>
      </c>
      <c r="E39" s="82" t="s">
        <v>1005</v>
      </c>
      <c r="F39" s="73" t="s">
        <v>1039</v>
      </c>
      <c r="G39" s="83">
        <f>ROUND('PO RUA TRÊS'!G39+'PO CAMÉLIA'!G39+'PO PASSARELA HÉLIO VENTURA'!G39+'PO ZACARIAS ASSUNÇÃO'!G39+'PO GARÇA AZUL'!G39+'PO PASSARELA ROCHA E FILHOS '!G39+'PO B ESTÂNCIA BURIAN'!G39+'PO JEQUITIBÁ'!G39+'PO MANDACARÁ'!G39+'PO ANGELIM'!G39+'PO SANTA MARIA DE ITABIRA'!G39+'PO FIRMINO NASCIMENTO PEREIRA'!G39+'PO RUA A '!G39+'PO CAMPINA VERDE'!G39+'PO PROJETADA NOVA CACHOEIRINHA '!G39+'PO BARBARA HELIODORA'!G39+'PO HORTÊNCIA, CATILEYA'!G39+'PO GETSÊMANI '!G39+'PO PROJETADA SANTO HIPOLITO'!G39+'PO B SANTO HIPOLITO'!G39+'PO EDGAR VITORIANO PAULO '!G39+'PO NETUNO'!G39,2)</f>
        <v>7.5</v>
      </c>
      <c r="H39" s="86">
        <v>93.32</v>
      </c>
      <c r="I39" s="28">
        <f t="shared" ref="I39:I57" si="10">ROUND(H39*G39,2)</f>
        <v>699.9</v>
      </c>
      <c r="J39" s="55">
        <f t="shared" si="8"/>
        <v>115.93</v>
      </c>
      <c r="K39" s="27">
        <f t="shared" si="9"/>
        <v>869.48</v>
      </c>
      <c r="L39" s="15"/>
      <c r="M39" s="16"/>
      <c r="N39" s="17"/>
    </row>
    <row r="40" spans="1:14" s="18" customFormat="1" ht="34.5" customHeight="1" x14ac:dyDescent="0.25">
      <c r="B40" s="26" t="s">
        <v>968</v>
      </c>
      <c r="C40" s="80" t="s">
        <v>1016</v>
      </c>
      <c r="D40" s="81" t="s">
        <v>1017</v>
      </c>
      <c r="E40" s="116" t="s">
        <v>1009</v>
      </c>
      <c r="F40" s="73" t="s">
        <v>1039</v>
      </c>
      <c r="G40" s="83">
        <f>ROUND('PO RUA TRÊS'!G40+'PO CAMÉLIA'!G40+'PO PASSARELA HÉLIO VENTURA'!G40+'PO ZACARIAS ASSUNÇÃO'!G40+'PO GARÇA AZUL'!G40+'PO PASSARELA ROCHA E FILHOS '!G40+'PO B ESTÂNCIA BURIAN'!G40+'PO JEQUITIBÁ'!G40+'PO MANDACARÁ'!G40+'PO ANGELIM'!G40+'PO SANTA MARIA DE ITABIRA'!G40+'PO FIRMINO NASCIMENTO PEREIRA'!G40+'PO RUA A '!G40+'PO CAMPINA VERDE'!G40+'PO PROJETADA NOVA CACHOEIRINHA '!G40+'PO BARBARA HELIODORA'!G40+'PO HORTÊNCIA, CATILEYA'!G40+'PO GETSÊMANI '!G40+'PO PROJETADA SANTO HIPOLITO'!G40+'PO B SANTO HIPOLITO'!G40+'PO EDGAR VITORIANO PAULO '!G40+'PO NETUNO'!G40,2)</f>
        <v>262.10000000000002</v>
      </c>
      <c r="H40" s="86">
        <v>7.92</v>
      </c>
      <c r="I40" s="28">
        <f t="shared" si="10"/>
        <v>2075.83</v>
      </c>
      <c r="J40" s="55">
        <f t="shared" si="8"/>
        <v>9.84</v>
      </c>
      <c r="K40" s="27">
        <f t="shared" si="9"/>
        <v>2579.06</v>
      </c>
      <c r="L40" s="15"/>
      <c r="M40" s="16"/>
      <c r="N40" s="17"/>
    </row>
    <row r="41" spans="1:14" s="18" customFormat="1" ht="32.25" customHeight="1" x14ac:dyDescent="0.25">
      <c r="B41" s="26" t="s">
        <v>969</v>
      </c>
      <c r="C41" s="80" t="s">
        <v>1082</v>
      </c>
      <c r="D41" s="81" t="s">
        <v>1083</v>
      </c>
      <c r="E41" s="116" t="s">
        <v>1009</v>
      </c>
      <c r="F41" s="73" t="s">
        <v>1039</v>
      </c>
      <c r="G41" s="83">
        <f>ROUND('PO RUA TRÊS'!G41+'PO CAMÉLIA'!G41+'PO PASSARELA HÉLIO VENTURA'!G41+'PO ZACARIAS ASSUNÇÃO'!G41+'PO GARÇA AZUL'!G41+'PO PASSARELA ROCHA E FILHOS '!G41+'PO B ESTÂNCIA BURIAN'!G41+'PO JEQUITIBÁ'!G41+'PO MANDACARÁ'!G41+'PO ANGELIM'!G41+'PO SANTA MARIA DE ITABIRA'!G41+'PO FIRMINO NASCIMENTO PEREIRA'!G41+'PO RUA A '!G41+'PO CAMPINA VERDE'!G41+'PO PROJETADA NOVA CACHOEIRINHA '!G41+'PO BARBARA HELIODORA'!G41+'PO HORTÊNCIA, CATILEYA'!G41+'PO GETSÊMANI '!G41+'PO PROJETADA SANTO HIPOLITO'!G41+'PO B SANTO HIPOLITO'!G41+'PO EDGAR VITORIANO PAULO '!G41+'PO NETUNO'!G41,2)</f>
        <v>193.2</v>
      </c>
      <c r="H41" s="86">
        <v>20.66</v>
      </c>
      <c r="I41" s="28">
        <f t="shared" si="10"/>
        <v>3991.51</v>
      </c>
      <c r="J41" s="55">
        <f t="shared" si="8"/>
        <v>25.67</v>
      </c>
      <c r="K41" s="27">
        <f t="shared" si="9"/>
        <v>4959.4399999999996</v>
      </c>
      <c r="L41" s="15"/>
      <c r="M41" s="16"/>
      <c r="N41" s="17"/>
    </row>
    <row r="42" spans="1:14" s="18" customFormat="1" ht="42" customHeight="1" x14ac:dyDescent="0.25">
      <c r="B42" s="142" t="s">
        <v>970</v>
      </c>
      <c r="C42" s="118" t="s">
        <v>1035</v>
      </c>
      <c r="D42" s="119" t="s">
        <v>1036</v>
      </c>
      <c r="E42" s="116" t="s">
        <v>1009</v>
      </c>
      <c r="F42" s="123" t="s">
        <v>1039</v>
      </c>
      <c r="G42" s="83">
        <f>ROUND('PO RUA TRÊS'!G42+'PO CAMÉLIA'!G42+'PO PASSARELA HÉLIO VENTURA'!G42+'PO ZACARIAS ASSUNÇÃO'!G42+'PO GARÇA AZUL'!G42+'PO PASSARELA ROCHA E FILHOS '!G42+'PO B ESTÂNCIA BURIAN'!G42+'PO JEQUITIBÁ'!G42+'PO MANDACARÁ'!G42+'PO ANGELIM'!G42+'PO SANTA MARIA DE ITABIRA'!G42+'PO FIRMINO NASCIMENTO PEREIRA'!G42+'PO RUA A '!G42+'PO CAMPINA VERDE'!G42+'PO PROJETADA NOVA CACHOEIRINHA '!G42+'PO BARBARA HELIODORA'!G42+'PO HORTÊNCIA, CATILEYA'!G42+'PO GETSÊMANI '!G42+'PO PROJETADA SANTO HIPOLITO'!G42+'PO B SANTO HIPOLITO'!G42+'PO EDGAR VITORIANO PAULO '!G42+'PO NETUNO'!G42,2)</f>
        <v>0</v>
      </c>
      <c r="H42" s="86">
        <v>24.88</v>
      </c>
      <c r="I42" s="126">
        <f t="shared" si="10"/>
        <v>0</v>
      </c>
      <c r="J42" s="127">
        <f t="shared" si="8"/>
        <v>30.91</v>
      </c>
      <c r="K42" s="128">
        <f t="shared" si="9"/>
        <v>0</v>
      </c>
      <c r="L42" s="15"/>
      <c r="M42" s="16"/>
      <c r="N42" s="17"/>
    </row>
    <row r="43" spans="1:14" s="173" customFormat="1" x14ac:dyDescent="0.25">
      <c r="A43" s="166"/>
      <c r="B43" s="167">
        <v>5</v>
      </c>
      <c r="C43" s="168"/>
      <c r="D43" s="163" t="s">
        <v>1096</v>
      </c>
      <c r="E43" s="138"/>
      <c r="F43" s="138"/>
      <c r="G43" s="83"/>
      <c r="H43" s="140"/>
      <c r="I43" s="156">
        <f>SUBTOTAL(9, I44:I57)</f>
        <v>1200053.9299999997</v>
      </c>
      <c r="J43" s="164"/>
      <c r="K43" s="165">
        <f>SUBTOTAL(9, K44:K57)</f>
        <v>1490842.2400000002</v>
      </c>
      <c r="L43" s="170"/>
      <c r="M43" s="171"/>
      <c r="N43" s="172"/>
    </row>
    <row r="44" spans="1:14" s="18" customFormat="1" ht="30" x14ac:dyDescent="0.25">
      <c r="B44" s="129" t="s">
        <v>971</v>
      </c>
      <c r="C44" s="120" t="s">
        <v>1097</v>
      </c>
      <c r="D44" s="121" t="s">
        <v>1098</v>
      </c>
      <c r="E44" s="82" t="s">
        <v>1009</v>
      </c>
      <c r="F44" s="130" t="s">
        <v>1039</v>
      </c>
      <c r="G44" s="83">
        <f>ROUND('PO RUA TRÊS'!G44+'PO CAMÉLIA'!G44+'PO PASSARELA HÉLIO VENTURA'!G44+'PO ZACARIAS ASSUNÇÃO'!G44+'PO GARÇA AZUL'!G44+'PO PASSARELA ROCHA E FILHOS '!G44+'PO B ESTÂNCIA BURIAN'!G44+'PO JEQUITIBÁ'!G44+'PO MANDACARÁ'!G44+'PO ANGELIM'!G44+'PO SANTA MARIA DE ITABIRA'!G44+'PO FIRMINO NASCIMENTO PEREIRA'!G44+'PO RUA A '!G44+'PO CAMPINA VERDE'!G44+'PO PROJETADA NOVA CACHOEIRINHA '!G44+'PO BARBARA HELIODORA'!G44+'PO HORTÊNCIA, CATILEYA'!G44+'PO GETSÊMANI '!G44+'PO PROJETADA SANTO HIPOLITO'!G44+'PO B SANTO HIPOLITO'!G44+'PO EDGAR VITORIANO PAULO '!G44+'PO NETUNO'!G44,2)</f>
        <v>7935.86</v>
      </c>
      <c r="H44" s="86">
        <v>39.619999999999997</v>
      </c>
      <c r="I44" s="133">
        <f t="shared" si="10"/>
        <v>314418.77</v>
      </c>
      <c r="J44" s="134">
        <f t="shared" si="8"/>
        <v>49.22</v>
      </c>
      <c r="K44" s="135">
        <f t="shared" ref="K44:K57" si="11">ROUND(J44*G44,2)</f>
        <v>390603.03</v>
      </c>
      <c r="L44" s="15"/>
      <c r="M44" s="16"/>
      <c r="N44" s="17"/>
    </row>
    <row r="45" spans="1:14" s="18" customFormat="1" ht="30" x14ac:dyDescent="0.25">
      <c r="B45" s="29" t="s">
        <v>972</v>
      </c>
      <c r="C45" s="80" t="s">
        <v>1027</v>
      </c>
      <c r="D45" s="81" t="s">
        <v>1099</v>
      </c>
      <c r="E45" s="82" t="s">
        <v>1005</v>
      </c>
      <c r="F45" s="73" t="s">
        <v>1039</v>
      </c>
      <c r="G45" s="83">
        <f>ROUND('PO RUA TRÊS'!G45+'PO CAMÉLIA'!G45+'PO PASSARELA HÉLIO VENTURA'!G45+'PO ZACARIAS ASSUNÇÃO'!G45+'PO GARÇA AZUL'!G45+'PO PASSARELA ROCHA E FILHOS '!G45+'PO B ESTÂNCIA BURIAN'!G45+'PO JEQUITIBÁ'!G45+'PO MANDACARÁ'!G45+'PO ANGELIM'!G45+'PO SANTA MARIA DE ITABIRA'!G45+'PO FIRMINO NASCIMENTO PEREIRA'!G45+'PO RUA A '!G45+'PO CAMPINA VERDE'!G45+'PO PROJETADA NOVA CACHOEIRINHA '!G45+'PO BARBARA HELIODORA'!G45+'PO HORTÊNCIA, CATILEYA'!G45+'PO GETSÊMANI '!G45+'PO PROJETADA SANTO HIPOLITO'!G45+'PO B SANTO HIPOLITO'!G45+'PO EDGAR VITORIANO PAULO '!G45+'PO NETUNO'!G45,2)</f>
        <v>283.24</v>
      </c>
      <c r="H45" s="86">
        <v>322.69</v>
      </c>
      <c r="I45" s="28">
        <f t="shared" si="10"/>
        <v>91398.720000000001</v>
      </c>
      <c r="J45" s="55">
        <f t="shared" si="8"/>
        <v>400.88</v>
      </c>
      <c r="K45" s="27">
        <f t="shared" si="11"/>
        <v>113545.25</v>
      </c>
      <c r="L45" s="15"/>
      <c r="M45" s="16"/>
      <c r="N45" s="17"/>
    </row>
    <row r="46" spans="1:14" s="18" customFormat="1" ht="30" x14ac:dyDescent="0.25">
      <c r="B46" s="29" t="s">
        <v>973</v>
      </c>
      <c r="C46" s="80" t="s">
        <v>1022</v>
      </c>
      <c r="D46" s="81" t="s">
        <v>1023</v>
      </c>
      <c r="E46" s="82" t="s">
        <v>1021</v>
      </c>
      <c r="F46" s="73" t="s">
        <v>1039</v>
      </c>
      <c r="G46" s="83">
        <f>ROUND('PO RUA TRÊS'!G46+'PO CAMÉLIA'!G46+'PO PASSARELA HÉLIO VENTURA'!G46+'PO ZACARIAS ASSUNÇÃO'!G46+'PO GARÇA AZUL'!G46+'PO PASSARELA ROCHA E FILHOS '!G46+'PO B ESTÂNCIA BURIAN'!G46+'PO JEQUITIBÁ'!G46+'PO MANDACARÁ'!G46+'PO ANGELIM'!G46+'PO SANTA MARIA DE ITABIRA'!G46+'PO FIRMINO NASCIMENTO PEREIRA'!G46+'PO RUA A '!G46+'PO CAMPINA VERDE'!G46+'PO PROJETADA NOVA CACHOEIRINHA '!G46+'PO BARBARA HELIODORA'!G46+'PO HORTÊNCIA, CATILEYA'!G46+'PO GETSÊMANI '!G46+'PO PROJETADA SANTO HIPOLITO'!G46+'PO B SANTO HIPOLITO'!G46+'PO EDGAR VITORIANO PAULO '!G46+'PO NETUNO'!G46,2)</f>
        <v>382.37</v>
      </c>
      <c r="H46" s="86">
        <v>77.81</v>
      </c>
      <c r="I46" s="28">
        <f t="shared" si="10"/>
        <v>29752.21</v>
      </c>
      <c r="J46" s="55">
        <f t="shared" si="8"/>
        <v>96.66</v>
      </c>
      <c r="K46" s="27">
        <f t="shared" si="11"/>
        <v>36959.879999999997</v>
      </c>
      <c r="L46" s="15"/>
      <c r="M46" s="16"/>
      <c r="N46" s="17"/>
    </row>
    <row r="47" spans="1:14" s="18" customFormat="1" ht="30" x14ac:dyDescent="0.25">
      <c r="B47" s="29" t="s">
        <v>1084</v>
      </c>
      <c r="C47" s="80" t="s">
        <v>1024</v>
      </c>
      <c r="D47" s="81" t="s">
        <v>1025</v>
      </c>
      <c r="E47" s="82" t="s">
        <v>1021</v>
      </c>
      <c r="F47" s="73" t="s">
        <v>1039</v>
      </c>
      <c r="G47" s="83">
        <f>ROUND('PO RUA TRÊS'!G47+'PO CAMÉLIA'!G47+'PO PASSARELA HÉLIO VENTURA'!G47+'PO ZACARIAS ASSUNÇÃO'!G47+'PO GARÇA AZUL'!G47+'PO PASSARELA ROCHA E FILHOS '!G47+'PO B ESTÂNCIA BURIAN'!G47+'PO JEQUITIBÁ'!G47+'PO MANDACARÁ'!G47+'PO ANGELIM'!G47+'PO SANTA MARIA DE ITABIRA'!G47+'PO FIRMINO NASCIMENTO PEREIRA'!G47+'PO RUA A '!G47+'PO CAMPINA VERDE'!G47+'PO PROJETADA NOVA CACHOEIRINHA '!G47+'PO BARBARA HELIODORA'!G47+'PO HORTÊNCIA, CATILEYA'!G47+'PO GETSÊMANI '!G47+'PO PROJETADA SANTO HIPOLITO'!G47+'PO B SANTO HIPOLITO'!G47+'PO EDGAR VITORIANO PAULO '!G47+'PO NETUNO'!G47,2)</f>
        <v>1756.05</v>
      </c>
      <c r="H47" s="86">
        <v>148.18</v>
      </c>
      <c r="I47" s="28">
        <f t="shared" si="10"/>
        <v>260211.49</v>
      </c>
      <c r="J47" s="55">
        <f t="shared" si="8"/>
        <v>184.08</v>
      </c>
      <c r="K47" s="27">
        <f t="shared" si="11"/>
        <v>323253.68</v>
      </c>
      <c r="L47" s="15"/>
      <c r="M47" s="16"/>
      <c r="N47" s="17"/>
    </row>
    <row r="48" spans="1:14" s="18" customFormat="1" ht="30" x14ac:dyDescent="0.25">
      <c r="B48" s="29" t="s">
        <v>1085</v>
      </c>
      <c r="C48" s="80" t="s">
        <v>1100</v>
      </c>
      <c r="D48" s="81" t="s">
        <v>1101</v>
      </c>
      <c r="E48" s="82" t="s">
        <v>1021</v>
      </c>
      <c r="F48" s="73" t="s">
        <v>1039</v>
      </c>
      <c r="G48" s="83">
        <f>ROUND('PO RUA TRÊS'!G48+'PO CAMÉLIA'!G48+'PO PASSARELA HÉLIO VENTURA'!G48+'PO ZACARIAS ASSUNÇÃO'!G48+'PO GARÇA AZUL'!G48+'PO PASSARELA ROCHA E FILHOS '!G48+'PO B ESTÂNCIA BURIAN'!G48+'PO JEQUITIBÁ'!G48+'PO MANDACARÁ'!G48+'PO ANGELIM'!G48+'PO SANTA MARIA DE ITABIRA'!G48+'PO FIRMINO NASCIMENTO PEREIRA'!G48+'PO RUA A '!G48+'PO CAMPINA VERDE'!G48+'PO PROJETADA NOVA CACHOEIRINHA '!G48+'PO BARBARA HELIODORA'!G48+'PO HORTÊNCIA, CATILEYA'!G48+'PO GETSÊMANI '!G48+'PO PROJETADA SANTO HIPOLITO'!G48+'PO B SANTO HIPOLITO'!G48+'PO EDGAR VITORIANO PAULO '!G48+'PO NETUNO'!G48,2)</f>
        <v>366.6</v>
      </c>
      <c r="H48" s="86">
        <v>245.67</v>
      </c>
      <c r="I48" s="28">
        <f t="shared" si="10"/>
        <v>90062.62</v>
      </c>
      <c r="J48" s="55">
        <f t="shared" si="8"/>
        <v>305.2</v>
      </c>
      <c r="K48" s="27">
        <f t="shared" si="11"/>
        <v>111886.32</v>
      </c>
      <c r="L48" s="15"/>
      <c r="M48" s="16"/>
      <c r="N48" s="17"/>
    </row>
    <row r="49" spans="2:14" s="18" customFormat="1" ht="75" x14ac:dyDescent="0.25">
      <c r="B49" s="29" t="s">
        <v>1086</v>
      </c>
      <c r="C49" s="116" t="s">
        <v>1102</v>
      </c>
      <c r="D49" s="113" t="s">
        <v>1103</v>
      </c>
      <c r="E49" s="116" t="s">
        <v>1021</v>
      </c>
      <c r="F49" s="73" t="s">
        <v>1039</v>
      </c>
      <c r="G49" s="83">
        <f>ROUND('PO RUA TRÊS'!G49+'PO CAMÉLIA'!G49+'PO PASSARELA HÉLIO VENTURA'!G49+'PO ZACARIAS ASSUNÇÃO'!G49+'PO GARÇA AZUL'!G49+'PO PASSARELA ROCHA E FILHOS '!G49+'PO B ESTÂNCIA BURIAN'!G49+'PO JEQUITIBÁ'!G49+'PO MANDACARÁ'!G49+'PO ANGELIM'!G49+'PO SANTA MARIA DE ITABIRA'!G49+'PO FIRMINO NASCIMENTO PEREIRA'!G49+'PO RUA A '!G49+'PO CAMPINA VERDE'!G49+'PO PROJETADA NOVA CACHOEIRINHA '!G49+'PO BARBARA HELIODORA'!G49+'PO HORTÊNCIA, CATILEYA'!G49+'PO GETSÊMANI '!G49+'PO PROJETADA SANTO HIPOLITO'!G49+'PO B SANTO HIPOLITO'!G49+'PO EDGAR VITORIANO PAULO '!G49+'PO NETUNO'!G49,2)</f>
        <v>7458.08</v>
      </c>
      <c r="H49" s="115">
        <v>22.44</v>
      </c>
      <c r="I49" s="28">
        <f t="shared" si="10"/>
        <v>167359.32</v>
      </c>
      <c r="J49" s="55">
        <f t="shared" si="8"/>
        <v>27.88</v>
      </c>
      <c r="K49" s="27">
        <f t="shared" si="11"/>
        <v>207931.27</v>
      </c>
      <c r="L49" s="15"/>
      <c r="M49" s="16"/>
      <c r="N49" s="17"/>
    </row>
    <row r="50" spans="2:14" s="18" customFormat="1" ht="30" x14ac:dyDescent="0.25">
      <c r="B50" s="29" t="s">
        <v>1087</v>
      </c>
      <c r="C50" s="80" t="s">
        <v>1104</v>
      </c>
      <c r="D50" s="81" t="s">
        <v>1105</v>
      </c>
      <c r="E50" s="82" t="s">
        <v>1044</v>
      </c>
      <c r="F50" s="73" t="s">
        <v>1039</v>
      </c>
      <c r="G50" s="83">
        <f>ROUND('PO RUA TRÊS'!G50+'PO CAMÉLIA'!G50+'PO PASSARELA HÉLIO VENTURA'!G50+'PO ZACARIAS ASSUNÇÃO'!G50+'PO GARÇA AZUL'!G50+'PO PASSARELA ROCHA E FILHOS '!G50+'PO B ESTÂNCIA BURIAN'!G50+'PO JEQUITIBÁ'!G50+'PO MANDACARÁ'!G50+'PO ANGELIM'!G50+'PO SANTA MARIA DE ITABIRA'!G50+'PO FIRMINO NASCIMENTO PEREIRA'!G50+'PO RUA A '!G50+'PO CAMPINA VERDE'!G50+'PO PROJETADA NOVA CACHOEIRINHA '!G50+'PO BARBARA HELIODORA'!G50+'PO HORTÊNCIA, CATILEYA'!G50+'PO GETSÊMANI '!G50+'PO PROJETADA SANTO HIPOLITO'!G50+'PO B SANTO HIPOLITO'!G50+'PO EDGAR VITORIANO PAULO '!G50+'PO NETUNO'!G50,2)</f>
        <v>68</v>
      </c>
      <c r="H50" s="86">
        <v>1265.78</v>
      </c>
      <c r="I50" s="28">
        <f t="shared" si="10"/>
        <v>86073.04</v>
      </c>
      <c r="J50" s="55">
        <f t="shared" si="8"/>
        <v>1572.48</v>
      </c>
      <c r="K50" s="27">
        <f t="shared" si="11"/>
        <v>106928.64</v>
      </c>
      <c r="L50" s="15"/>
      <c r="M50" s="16"/>
      <c r="N50" s="17"/>
    </row>
    <row r="51" spans="2:14" s="18" customFormat="1" ht="30" x14ac:dyDescent="0.25">
      <c r="B51" s="29" t="s">
        <v>1088</v>
      </c>
      <c r="C51" s="80" t="s">
        <v>1028</v>
      </c>
      <c r="D51" s="81" t="s">
        <v>1106</v>
      </c>
      <c r="E51" s="82" t="s">
        <v>1044</v>
      </c>
      <c r="F51" s="73" t="s">
        <v>1039</v>
      </c>
      <c r="G51" s="83">
        <f>ROUND('PO RUA TRÊS'!G51+'PO CAMÉLIA'!G51+'PO PASSARELA HÉLIO VENTURA'!G51+'PO ZACARIAS ASSUNÇÃO'!G51+'PO GARÇA AZUL'!G51+'PO PASSARELA ROCHA E FILHOS '!G51+'PO B ESTÂNCIA BURIAN'!G51+'PO JEQUITIBÁ'!G51+'PO MANDACARÁ'!G51+'PO ANGELIM'!G51+'PO SANTA MARIA DE ITABIRA'!G51+'PO FIRMINO NASCIMENTO PEREIRA'!G51+'PO RUA A '!G51+'PO CAMPINA VERDE'!G51+'PO PROJETADA NOVA CACHOEIRINHA '!G51+'PO BARBARA HELIODORA'!G51+'PO HORTÊNCIA, CATILEYA'!G51+'PO GETSÊMANI '!G51+'PO PROJETADA SANTO HIPOLITO'!G51+'PO B SANTO HIPOLITO'!G51+'PO EDGAR VITORIANO PAULO '!G51+'PO NETUNO'!G51,2)</f>
        <v>80</v>
      </c>
      <c r="H51" s="86">
        <v>398.63</v>
      </c>
      <c r="I51" s="28">
        <f t="shared" si="10"/>
        <v>31890.400000000001</v>
      </c>
      <c r="J51" s="55">
        <f t="shared" si="8"/>
        <v>495.22</v>
      </c>
      <c r="K51" s="27">
        <f t="shared" si="11"/>
        <v>39617.599999999999</v>
      </c>
      <c r="L51" s="15"/>
      <c r="M51" s="16"/>
      <c r="N51" s="17"/>
    </row>
    <row r="52" spans="2:14" s="18" customFormat="1" ht="45" x14ac:dyDescent="0.25">
      <c r="B52" s="29" t="s">
        <v>1089</v>
      </c>
      <c r="C52" s="80" t="s">
        <v>1026</v>
      </c>
      <c r="D52" s="81" t="s">
        <v>1107</v>
      </c>
      <c r="E52" s="82" t="s">
        <v>1044</v>
      </c>
      <c r="F52" s="73" t="s">
        <v>1039</v>
      </c>
      <c r="G52" s="83">
        <f>ROUND('PO RUA TRÊS'!G52+'PO CAMÉLIA'!G52+'PO PASSARELA HÉLIO VENTURA'!G52+'PO ZACARIAS ASSUNÇÃO'!G52+'PO GARÇA AZUL'!G52+'PO PASSARELA ROCHA E FILHOS '!G52+'PO B ESTÂNCIA BURIAN'!G52+'PO JEQUITIBÁ'!G52+'PO MANDACARÁ'!G52+'PO ANGELIM'!G52+'PO SANTA MARIA DE ITABIRA'!G52+'PO FIRMINO NASCIMENTO PEREIRA'!G52+'PO RUA A '!G52+'PO CAMPINA VERDE'!G52+'PO PROJETADA NOVA CACHOEIRINHA '!G52+'PO BARBARA HELIODORA'!G52+'PO HORTÊNCIA, CATILEYA'!G52+'PO GETSÊMANI '!G52+'PO PROJETADA SANTO HIPOLITO'!G52+'PO B SANTO HIPOLITO'!G52+'PO EDGAR VITORIANO PAULO '!G52+'PO NETUNO'!G52,2)</f>
        <v>109</v>
      </c>
      <c r="H52" s="86">
        <v>815.35</v>
      </c>
      <c r="I52" s="28">
        <f t="shared" si="10"/>
        <v>88873.15</v>
      </c>
      <c r="J52" s="55">
        <f t="shared" si="8"/>
        <v>1012.91</v>
      </c>
      <c r="K52" s="27">
        <f t="shared" si="11"/>
        <v>110407.19</v>
      </c>
      <c r="L52" s="15"/>
      <c r="M52" s="16"/>
      <c r="N52" s="17"/>
    </row>
    <row r="53" spans="2:14" s="18" customFormat="1" ht="30" x14ac:dyDescent="0.25">
      <c r="B53" s="29" t="s">
        <v>1090</v>
      </c>
      <c r="C53" s="80" t="s">
        <v>1108</v>
      </c>
      <c r="D53" s="81" t="s">
        <v>1109</v>
      </c>
      <c r="E53" s="82" t="s">
        <v>1021</v>
      </c>
      <c r="F53" s="73" t="s">
        <v>1039</v>
      </c>
      <c r="G53" s="83">
        <f>ROUND('PO RUA TRÊS'!G53+'PO CAMÉLIA'!G53+'PO PASSARELA HÉLIO VENTURA'!G53+'PO ZACARIAS ASSUNÇÃO'!G53+'PO GARÇA AZUL'!G53+'PO PASSARELA ROCHA E FILHOS '!G53+'PO B ESTÂNCIA BURIAN'!G53+'PO JEQUITIBÁ'!G53+'PO MANDACARÁ'!G53+'PO ANGELIM'!G53+'PO SANTA MARIA DE ITABIRA'!G53+'PO FIRMINO NASCIMENTO PEREIRA'!G53+'PO RUA A '!G53+'PO CAMPINA VERDE'!G53+'PO PROJETADA NOVA CACHOEIRINHA '!G53+'PO BARBARA HELIODORA'!G53+'PO HORTÊNCIA, CATILEYA'!G53+'PO GETSÊMANI '!G53+'PO PROJETADA SANTO HIPOLITO'!G53+'PO B SANTO HIPOLITO'!G53+'PO EDGAR VITORIANO PAULO '!G53+'PO NETUNO'!G53,2)</f>
        <v>55</v>
      </c>
      <c r="H53" s="86">
        <v>348.51</v>
      </c>
      <c r="I53" s="28">
        <f t="shared" si="10"/>
        <v>19168.05</v>
      </c>
      <c r="J53" s="55">
        <f t="shared" si="8"/>
        <v>432.95</v>
      </c>
      <c r="K53" s="27">
        <f t="shared" si="11"/>
        <v>23812.25</v>
      </c>
      <c r="L53" s="15"/>
      <c r="M53" s="16"/>
      <c r="N53" s="17"/>
    </row>
    <row r="54" spans="2:14" s="18" customFormat="1" ht="30" x14ac:dyDescent="0.25">
      <c r="B54" s="29" t="s">
        <v>1091</v>
      </c>
      <c r="C54" s="80" t="s">
        <v>1029</v>
      </c>
      <c r="D54" s="81" t="s">
        <v>1030</v>
      </c>
      <c r="E54" s="82" t="s">
        <v>1044</v>
      </c>
      <c r="F54" s="73" t="s">
        <v>1039</v>
      </c>
      <c r="G54" s="83">
        <f>ROUND('PO RUA TRÊS'!G54+'PO CAMÉLIA'!G54+'PO PASSARELA HÉLIO VENTURA'!G54+'PO ZACARIAS ASSUNÇÃO'!G54+'PO GARÇA AZUL'!G54+'PO PASSARELA ROCHA E FILHOS '!G54+'PO B ESTÂNCIA BURIAN'!G54+'PO JEQUITIBÁ'!G54+'PO MANDACARÁ'!G54+'PO ANGELIM'!G54+'PO SANTA MARIA DE ITABIRA'!G54+'PO FIRMINO NASCIMENTO PEREIRA'!G54+'PO RUA A '!G54+'PO CAMPINA VERDE'!G54+'PO PROJETADA NOVA CACHOEIRINHA '!G54+'PO BARBARA HELIODORA'!G54+'PO HORTÊNCIA, CATILEYA'!G54+'PO GETSÊMANI '!G54+'PO PROJETADA SANTO HIPOLITO'!G54+'PO B SANTO HIPOLITO'!G54+'PO EDGAR VITORIANO PAULO '!G54+'PO NETUNO'!G54,2)</f>
        <v>7</v>
      </c>
      <c r="H54" s="86">
        <v>783.41</v>
      </c>
      <c r="I54" s="28">
        <f t="shared" si="10"/>
        <v>5483.87</v>
      </c>
      <c r="J54" s="55">
        <f t="shared" si="8"/>
        <v>973.23</v>
      </c>
      <c r="K54" s="27">
        <f t="shared" si="11"/>
        <v>6812.61</v>
      </c>
      <c r="L54" s="15"/>
      <c r="M54" s="16"/>
      <c r="N54" s="17"/>
    </row>
    <row r="55" spans="2:14" s="18" customFormat="1" ht="30" x14ac:dyDescent="0.25">
      <c r="B55" s="29" t="s">
        <v>1092</v>
      </c>
      <c r="C55" s="80" t="s">
        <v>1110</v>
      </c>
      <c r="D55" s="81" t="s">
        <v>1111</v>
      </c>
      <c r="E55" s="82" t="s">
        <v>1021</v>
      </c>
      <c r="F55" s="73" t="s">
        <v>1039</v>
      </c>
      <c r="G55" s="83">
        <f>ROUND('PO RUA TRÊS'!G55+'PO CAMÉLIA'!G55+'PO PASSARELA HÉLIO VENTURA'!G55+'PO ZACARIAS ASSUNÇÃO'!G55+'PO GARÇA AZUL'!G55+'PO PASSARELA ROCHA E FILHOS '!G55+'PO B ESTÂNCIA BURIAN'!G55+'PO JEQUITIBÁ'!G55+'PO MANDACARÁ'!G55+'PO ANGELIM'!G55+'PO SANTA MARIA DE ITABIRA'!G55+'PO FIRMINO NASCIMENTO PEREIRA'!G55+'PO RUA A '!G55+'PO CAMPINA VERDE'!G55+'PO PROJETADA NOVA CACHOEIRINHA '!G55+'PO BARBARA HELIODORA'!G55+'PO HORTÊNCIA, CATILEYA'!G55+'PO GETSÊMANI '!G55+'PO PROJETADA SANTO HIPOLITO'!G55+'PO B SANTO HIPOLITO'!G55+'PO EDGAR VITORIANO PAULO '!G55+'PO NETUNO'!G55,2)</f>
        <v>16.3</v>
      </c>
      <c r="H55" s="86">
        <v>211.16</v>
      </c>
      <c r="I55" s="28">
        <f t="shared" si="10"/>
        <v>3441.91</v>
      </c>
      <c r="J55" s="55">
        <f t="shared" si="8"/>
        <v>262.32</v>
      </c>
      <c r="K55" s="27">
        <f t="shared" si="11"/>
        <v>4275.82</v>
      </c>
      <c r="L55" s="15"/>
      <c r="M55" s="16"/>
      <c r="N55" s="17"/>
    </row>
    <row r="56" spans="2:14" s="18" customFormat="1" ht="45" x14ac:dyDescent="0.25">
      <c r="B56" s="29" t="s">
        <v>1093</v>
      </c>
      <c r="C56" s="80" t="s">
        <v>1112</v>
      </c>
      <c r="D56" s="81" t="s">
        <v>1113</v>
      </c>
      <c r="E56" s="82" t="s">
        <v>1044</v>
      </c>
      <c r="F56" s="73" t="s">
        <v>1039</v>
      </c>
      <c r="G56" s="83">
        <f>ROUND('PO RUA TRÊS'!G56+'PO CAMÉLIA'!G56+'PO PASSARELA HÉLIO VENTURA'!G56+'PO ZACARIAS ASSUNÇÃO'!G56+'PO GARÇA AZUL'!G56+'PO PASSARELA ROCHA E FILHOS '!G56+'PO B ESTÂNCIA BURIAN'!G56+'PO JEQUITIBÁ'!G56+'PO MANDACARÁ'!G56+'PO ANGELIM'!G56+'PO SANTA MARIA DE ITABIRA'!G56+'PO FIRMINO NASCIMENTO PEREIRA'!G56+'PO RUA A '!G56+'PO CAMPINA VERDE'!G56+'PO PROJETADA NOVA CACHOEIRINHA '!G56+'PO BARBARA HELIODORA'!G56+'PO HORTÊNCIA, CATILEYA'!G56+'PO GETSÊMANI '!G56+'PO PROJETADA SANTO HIPOLITO'!G56+'PO B SANTO HIPOLITO'!G56+'PO EDGAR VITORIANO PAULO '!G56+'PO NETUNO'!G56,2)</f>
        <v>8</v>
      </c>
      <c r="H56" s="86">
        <v>1379.12</v>
      </c>
      <c r="I56" s="28">
        <f t="shared" si="10"/>
        <v>11032.96</v>
      </c>
      <c r="J56" s="55">
        <f t="shared" si="8"/>
        <v>1713.28</v>
      </c>
      <c r="K56" s="27">
        <f t="shared" si="11"/>
        <v>13706.24</v>
      </c>
      <c r="L56" s="15"/>
      <c r="M56" s="16"/>
      <c r="N56" s="17"/>
    </row>
    <row r="57" spans="2:14" s="18" customFormat="1" ht="30" x14ac:dyDescent="0.25">
      <c r="B57" s="122" t="s">
        <v>1094</v>
      </c>
      <c r="C57" s="118" t="s">
        <v>1031</v>
      </c>
      <c r="D57" s="119" t="s">
        <v>1032</v>
      </c>
      <c r="E57" s="82" t="s">
        <v>1005</v>
      </c>
      <c r="F57" s="123" t="s">
        <v>1039</v>
      </c>
      <c r="G57" s="83">
        <f>ROUND('PO RUA TRÊS'!G57+'PO CAMÉLIA'!G57+'PO PASSARELA HÉLIO VENTURA'!G57+'PO ZACARIAS ASSUNÇÃO'!G57+'PO GARÇA AZUL'!G57+'PO PASSARELA ROCHA E FILHOS '!G57+'PO B ESTÂNCIA BURIAN'!G57+'PO JEQUITIBÁ'!G57+'PO MANDACARÁ'!G57+'PO ANGELIM'!G57+'PO SANTA MARIA DE ITABIRA'!G57+'PO FIRMINO NASCIMENTO PEREIRA'!G57+'PO RUA A '!G57+'PO CAMPINA VERDE'!G57+'PO PROJETADA NOVA CACHOEIRINHA '!G57+'PO BARBARA HELIODORA'!G57+'PO HORTÊNCIA, CATILEYA'!G57+'PO GETSÊMANI '!G57+'PO PROJETADA SANTO HIPOLITO'!G57+'PO B SANTO HIPOLITO'!G57+'PO EDGAR VITORIANO PAULO '!G57+'PO NETUNO'!G57,2)</f>
        <v>9.6</v>
      </c>
      <c r="H57" s="86">
        <v>92.44</v>
      </c>
      <c r="I57" s="126">
        <f t="shared" si="10"/>
        <v>887.42</v>
      </c>
      <c r="J57" s="127">
        <f t="shared" si="8"/>
        <v>114.84</v>
      </c>
      <c r="K57" s="128">
        <f t="shared" si="11"/>
        <v>1102.46</v>
      </c>
      <c r="L57" s="15"/>
      <c r="M57" s="16"/>
      <c r="N57" s="17"/>
    </row>
    <row r="58" spans="2:14" s="18" customFormat="1" ht="17.25" customHeight="1" x14ac:dyDescent="0.25">
      <c r="B58" s="136">
        <v>6</v>
      </c>
      <c r="C58" s="259" t="s">
        <v>1095</v>
      </c>
      <c r="D58" s="259"/>
      <c r="E58" s="82"/>
      <c r="F58" s="138"/>
      <c r="G58" s="83"/>
      <c r="H58" s="140"/>
      <c r="I58" s="138">
        <f>SUBTOTAL(9, I59:I64)</f>
        <v>62424.450000000004</v>
      </c>
      <c r="J58" s="138"/>
      <c r="K58" s="141">
        <f>SUBTOTAL(9, K59:K64)</f>
        <v>77553.3</v>
      </c>
      <c r="L58" s="15"/>
      <c r="M58" s="16"/>
      <c r="N58" s="17"/>
    </row>
    <row r="59" spans="2:14" s="18" customFormat="1" ht="45" x14ac:dyDescent="0.25">
      <c r="B59" s="129" t="s">
        <v>974</v>
      </c>
      <c r="C59" s="120" t="s">
        <v>1037</v>
      </c>
      <c r="D59" s="121" t="s">
        <v>1038</v>
      </c>
      <c r="E59" s="82" t="s">
        <v>1005</v>
      </c>
      <c r="F59" s="130" t="s">
        <v>1039</v>
      </c>
      <c r="G59" s="83">
        <f>ROUND('PO RUA TRÊS'!G59+'PO CAMÉLIA'!G59+'PO PASSARELA HÉLIO VENTURA'!G59+'PO ZACARIAS ASSUNÇÃO'!G59+'PO GARÇA AZUL'!G59+'PO PASSARELA ROCHA E FILHOS '!G59+'PO B ESTÂNCIA BURIAN'!G59+'PO JEQUITIBÁ'!G59+'PO MANDACARÁ'!G59+'PO ANGELIM'!G59+'PO SANTA MARIA DE ITABIRA'!G59+'PO FIRMINO NASCIMENTO PEREIRA'!G59+'PO RUA A '!G59+'PO CAMPINA VERDE'!G59+'PO PROJETADA NOVA CACHOEIRINHA '!G59+'PO BARBARA HELIODORA'!G59+'PO HORTÊNCIA, CATILEYA'!G59+'PO GETSÊMANI '!G59+'PO PROJETADA SANTO HIPOLITO'!G59+'PO B SANTO HIPOLITO'!G59+'PO EDGAR VITORIANO PAULO '!G59+'PO NETUNO'!G59,2)</f>
        <v>72</v>
      </c>
      <c r="H59" s="86">
        <v>329.34</v>
      </c>
      <c r="I59" s="133">
        <f t="shared" ref="I59:I71" si="12">ROUND(H59*G59,2)</f>
        <v>23712.48</v>
      </c>
      <c r="J59" s="134">
        <f t="shared" ref="J59:J71" si="13">ROUND(H59*(1+IF(F59="BDI 1",$C$8,IF(F59="BDI 2",$C$9,0))),2)</f>
        <v>409.14</v>
      </c>
      <c r="K59" s="135">
        <f t="shared" ref="K59:K71" si="14">ROUND(J59*G59,2)</f>
        <v>29458.080000000002</v>
      </c>
      <c r="L59" s="15"/>
      <c r="M59" s="16"/>
      <c r="N59" s="17"/>
    </row>
    <row r="60" spans="2:14" s="18" customFormat="1" ht="30" x14ac:dyDescent="0.25">
      <c r="B60" s="29" t="s">
        <v>1122</v>
      </c>
      <c r="C60" s="80" t="s">
        <v>1031</v>
      </c>
      <c r="D60" s="81" t="s">
        <v>1032</v>
      </c>
      <c r="E60" s="82" t="s">
        <v>1005</v>
      </c>
      <c r="F60" s="73" t="s">
        <v>1039</v>
      </c>
      <c r="G60" s="83">
        <f>ROUND('PO RUA TRÊS'!G60+'PO CAMÉLIA'!G60+'PO PASSARELA HÉLIO VENTURA'!G60+'PO ZACARIAS ASSUNÇÃO'!G60+'PO GARÇA AZUL'!G60+'PO PASSARELA ROCHA E FILHOS '!G60+'PO B ESTÂNCIA BURIAN'!G60+'PO JEQUITIBÁ'!G60+'PO MANDACARÁ'!G60+'PO ANGELIM'!G60+'PO SANTA MARIA DE ITABIRA'!G60+'PO FIRMINO NASCIMENTO PEREIRA'!G60+'PO RUA A '!G60+'PO CAMPINA VERDE'!G60+'PO PROJETADA NOVA CACHOEIRINHA '!G60+'PO BARBARA HELIODORA'!G60+'PO HORTÊNCIA, CATILEYA'!G60+'PO GETSÊMANI '!G60+'PO PROJETADA SANTO HIPOLITO'!G60+'PO B SANTO HIPOLITO'!G60+'PO EDGAR VITORIANO PAULO '!G60+'PO NETUNO'!G60,2)</f>
        <v>6.88</v>
      </c>
      <c r="H60" s="86">
        <v>92.44</v>
      </c>
      <c r="I60" s="28">
        <f t="shared" si="12"/>
        <v>635.99</v>
      </c>
      <c r="J60" s="55">
        <f t="shared" si="13"/>
        <v>114.84</v>
      </c>
      <c r="K60" s="27">
        <f t="shared" si="14"/>
        <v>790.1</v>
      </c>
      <c r="L60" s="15"/>
      <c r="M60" s="16"/>
      <c r="N60" s="17"/>
    </row>
    <row r="61" spans="2:14" s="18" customFormat="1" ht="45" x14ac:dyDescent="0.25">
      <c r="B61" s="29" t="s">
        <v>1123</v>
      </c>
      <c r="C61" s="80" t="s">
        <v>1114</v>
      </c>
      <c r="D61" s="81" t="s">
        <v>1115</v>
      </c>
      <c r="E61" s="82" t="s">
        <v>1005</v>
      </c>
      <c r="F61" s="73" t="s">
        <v>1039</v>
      </c>
      <c r="G61" s="83">
        <f>ROUND('PO RUA TRÊS'!G61+'PO CAMÉLIA'!G61+'PO PASSARELA HÉLIO VENTURA'!G61+'PO ZACARIAS ASSUNÇÃO'!G61+'PO GARÇA AZUL'!G61+'PO PASSARELA ROCHA E FILHOS '!G61+'PO B ESTÂNCIA BURIAN'!G61+'PO JEQUITIBÁ'!G61+'PO MANDACARÁ'!G61+'PO ANGELIM'!G61+'PO SANTA MARIA DE ITABIRA'!G61+'PO FIRMINO NASCIMENTO PEREIRA'!G61+'PO RUA A '!G61+'PO CAMPINA VERDE'!G61+'PO PROJETADA NOVA CACHOEIRINHA '!G61+'PO BARBARA HELIODORA'!G61+'PO HORTÊNCIA, CATILEYA'!G61+'PO GETSÊMANI '!G61+'PO PROJETADA SANTO HIPOLITO'!G61+'PO B SANTO HIPOLITO'!G61+'PO EDGAR VITORIANO PAULO '!G61+'PO NETUNO'!G61,2)</f>
        <v>17.440000000000001</v>
      </c>
      <c r="H61" s="86">
        <v>374.82</v>
      </c>
      <c r="I61" s="28">
        <f t="shared" si="12"/>
        <v>6536.86</v>
      </c>
      <c r="J61" s="55">
        <f t="shared" si="13"/>
        <v>465.64</v>
      </c>
      <c r="K61" s="27">
        <f t="shared" si="14"/>
        <v>8120.76</v>
      </c>
      <c r="L61" s="15"/>
      <c r="M61" s="16"/>
      <c r="N61" s="17"/>
    </row>
    <row r="62" spans="2:14" s="18" customFormat="1" ht="45" x14ac:dyDescent="0.25">
      <c r="B62" s="29" t="s">
        <v>1124</v>
      </c>
      <c r="C62" s="80" t="s">
        <v>1116</v>
      </c>
      <c r="D62" s="81" t="s">
        <v>1117</v>
      </c>
      <c r="E62" s="82" t="s">
        <v>1147</v>
      </c>
      <c r="F62" s="73" t="s">
        <v>1039</v>
      </c>
      <c r="G62" s="83">
        <f>ROUND('PO RUA TRÊS'!G62+'PO CAMÉLIA'!G62+'PO PASSARELA HÉLIO VENTURA'!G62+'PO ZACARIAS ASSUNÇÃO'!G62+'PO GARÇA AZUL'!G62+'PO PASSARELA ROCHA E FILHOS '!G62+'PO B ESTÂNCIA BURIAN'!G62+'PO JEQUITIBÁ'!G62+'PO MANDACARÁ'!G62+'PO ANGELIM'!G62+'PO SANTA MARIA DE ITABIRA'!G62+'PO FIRMINO NASCIMENTO PEREIRA'!G62+'PO RUA A '!G62+'PO CAMPINA VERDE'!G62+'PO PROJETADA NOVA CACHOEIRINHA '!G62+'PO BARBARA HELIODORA'!G62+'PO HORTÊNCIA, CATILEYA'!G62+'PO GETSÊMANI '!G62+'PO PROJETADA SANTO HIPOLITO'!G62+'PO B SANTO HIPOLITO'!G62+'PO EDGAR VITORIANO PAULO '!G62+'PO NETUNO'!G62,2)</f>
        <v>1395.2</v>
      </c>
      <c r="H62" s="86">
        <v>6.8</v>
      </c>
      <c r="I62" s="28">
        <f t="shared" si="12"/>
        <v>9487.36</v>
      </c>
      <c r="J62" s="55">
        <f t="shared" si="13"/>
        <v>8.4499999999999993</v>
      </c>
      <c r="K62" s="27">
        <f t="shared" si="14"/>
        <v>11789.44</v>
      </c>
      <c r="L62" s="15"/>
      <c r="M62" s="16"/>
      <c r="N62" s="17"/>
    </row>
    <row r="63" spans="2:14" s="18" customFormat="1" ht="45" x14ac:dyDescent="0.25">
      <c r="B63" s="29" t="s">
        <v>1125</v>
      </c>
      <c r="C63" s="80" t="s">
        <v>1118</v>
      </c>
      <c r="D63" s="81" t="s">
        <v>1119</v>
      </c>
      <c r="E63" s="82" t="s">
        <v>1009</v>
      </c>
      <c r="F63" s="73" t="s">
        <v>1039</v>
      </c>
      <c r="G63" s="83">
        <f>ROUND('PO RUA TRÊS'!G63+'PO CAMÉLIA'!G63+'PO PASSARELA HÉLIO VENTURA'!G63+'PO ZACARIAS ASSUNÇÃO'!G63+'PO GARÇA AZUL'!G63+'PO PASSARELA ROCHA E FILHOS '!G63+'PO B ESTÂNCIA BURIAN'!G63+'PO JEQUITIBÁ'!G63+'PO MANDACARÁ'!G63+'PO ANGELIM'!G63+'PO SANTA MARIA DE ITABIRA'!G63+'PO FIRMINO NASCIMENTO PEREIRA'!G63+'PO RUA A '!G63+'PO CAMPINA VERDE'!G63+'PO PROJETADA NOVA CACHOEIRINHA '!G63+'PO BARBARA HELIODORA'!G63+'PO HORTÊNCIA, CATILEYA'!G63+'PO GETSÊMANI '!G63+'PO PROJETADA SANTO HIPOLITO'!G63+'PO B SANTO HIPOLITO'!G63+'PO EDGAR VITORIANO PAULO '!G63+'PO NETUNO'!G63,2)</f>
        <v>66.12</v>
      </c>
      <c r="H63" s="86">
        <v>51.05</v>
      </c>
      <c r="I63" s="28">
        <f t="shared" si="12"/>
        <v>3375.43</v>
      </c>
      <c r="J63" s="55">
        <f t="shared" si="13"/>
        <v>63.42</v>
      </c>
      <c r="K63" s="27">
        <f t="shared" si="14"/>
        <v>4193.33</v>
      </c>
      <c r="L63" s="15"/>
      <c r="M63" s="16"/>
      <c r="N63" s="17"/>
    </row>
    <row r="64" spans="2:14" s="18" customFormat="1" ht="60" x14ac:dyDescent="0.25">
      <c r="B64" s="122" t="s">
        <v>1126</v>
      </c>
      <c r="C64" s="118" t="s">
        <v>1120</v>
      </c>
      <c r="D64" s="119" t="s">
        <v>1121</v>
      </c>
      <c r="E64" s="82" t="s">
        <v>1005</v>
      </c>
      <c r="F64" s="123" t="s">
        <v>1039</v>
      </c>
      <c r="G64" s="83">
        <f>ROUND('PO RUA TRÊS'!G64+'PO CAMÉLIA'!G64+'PO PASSARELA HÉLIO VENTURA'!G64+'PO ZACARIAS ASSUNÇÃO'!G64+'PO GARÇA AZUL'!G64+'PO PASSARELA ROCHA E FILHOS '!G64+'PO B ESTÂNCIA BURIAN'!G64+'PO JEQUITIBÁ'!G64+'PO MANDACARÁ'!G64+'PO ANGELIM'!G64+'PO SANTA MARIA DE ITABIRA'!G64+'PO FIRMINO NASCIMENTO PEREIRA'!G64+'PO RUA A '!G64+'PO CAMPINA VERDE'!G64+'PO PROJETADA NOVA CACHOEIRINHA '!G64+'PO BARBARA HELIODORA'!G64+'PO HORTÊNCIA, CATILEYA'!G64+'PO GETSÊMANI '!G64+'PO PROJETADA SANTO HIPOLITO'!G64+'PO B SANTO HIPOLITO'!G64+'PO EDGAR VITORIANO PAULO '!G64+'PO NETUNO'!G64,2)</f>
        <v>26.15</v>
      </c>
      <c r="H64" s="86">
        <v>714.2</v>
      </c>
      <c r="I64" s="126">
        <f t="shared" si="12"/>
        <v>18676.330000000002</v>
      </c>
      <c r="J64" s="127">
        <f t="shared" si="13"/>
        <v>887.25</v>
      </c>
      <c r="K64" s="128">
        <f t="shared" si="14"/>
        <v>23201.59</v>
      </c>
      <c r="L64" s="15"/>
      <c r="M64" s="16"/>
      <c r="N64" s="17"/>
    </row>
    <row r="65" spans="2:14" s="18" customFormat="1" x14ac:dyDescent="0.25">
      <c r="B65" s="136">
        <v>7</v>
      </c>
      <c r="C65" s="260" t="s">
        <v>1127</v>
      </c>
      <c r="D65" s="260"/>
      <c r="E65" s="137"/>
      <c r="F65" s="138"/>
      <c r="G65" s="83"/>
      <c r="H65" s="140"/>
      <c r="I65" s="138">
        <f>SUBTOTAL(9,I66:I71)</f>
        <v>8022.01</v>
      </c>
      <c r="J65" s="138"/>
      <c r="K65" s="141">
        <f>SUBTOTAL(9,K66:K71)</f>
        <v>9966.83</v>
      </c>
      <c r="L65" s="15"/>
      <c r="M65" s="16"/>
      <c r="N65" s="17"/>
    </row>
    <row r="66" spans="2:14" s="18" customFormat="1" ht="45" x14ac:dyDescent="0.25">
      <c r="B66" s="129" t="s">
        <v>1132</v>
      </c>
      <c r="C66" s="120" t="s">
        <v>1114</v>
      </c>
      <c r="D66" s="121" t="s">
        <v>1115</v>
      </c>
      <c r="E66" s="82" t="s">
        <v>1005</v>
      </c>
      <c r="F66" s="130" t="s">
        <v>1039</v>
      </c>
      <c r="G66" s="83">
        <f>ROUND('PO RUA TRÊS'!G66+'PO CAMÉLIA'!G66+'PO PASSARELA HÉLIO VENTURA'!G66+'PO ZACARIAS ASSUNÇÃO'!G66+'PO GARÇA AZUL'!G66+'PO PASSARELA ROCHA E FILHOS '!G66+'PO B ESTÂNCIA BURIAN'!G66+'PO JEQUITIBÁ'!G66+'PO MANDACARÁ'!G66+'PO ANGELIM'!G66+'PO SANTA MARIA DE ITABIRA'!G66+'PO FIRMINO NASCIMENTO PEREIRA'!G66+'PO RUA A '!G66+'PO CAMPINA VERDE'!G66+'PO PROJETADA NOVA CACHOEIRINHA '!G66+'PO BARBARA HELIODORA'!G66+'PO HORTÊNCIA, CATILEYA'!G66+'PO GETSÊMANI '!G66+'PO PROJETADA SANTO HIPOLITO'!G66+'PO B SANTO HIPOLITO'!G66+'PO EDGAR VITORIANO PAULO '!G66+'PO NETUNO'!G66,2)</f>
        <v>6.36</v>
      </c>
      <c r="H66" s="86">
        <v>374.82</v>
      </c>
      <c r="I66" s="133">
        <f t="shared" si="12"/>
        <v>2383.86</v>
      </c>
      <c r="J66" s="134">
        <f t="shared" si="13"/>
        <v>465.64</v>
      </c>
      <c r="K66" s="135">
        <f t="shared" si="14"/>
        <v>2961.47</v>
      </c>
      <c r="L66" s="15"/>
      <c r="M66" s="16"/>
      <c r="N66" s="17"/>
    </row>
    <row r="67" spans="2:14" s="18" customFormat="1" ht="45" x14ac:dyDescent="0.25">
      <c r="B67" s="29" t="s">
        <v>1133</v>
      </c>
      <c r="C67" s="80" t="s">
        <v>1116</v>
      </c>
      <c r="D67" s="81" t="s">
        <v>1117</v>
      </c>
      <c r="E67" s="82" t="s">
        <v>1147</v>
      </c>
      <c r="F67" s="73" t="s">
        <v>1039</v>
      </c>
      <c r="G67" s="83">
        <f>ROUND('PO RUA TRÊS'!G67+'PO CAMÉLIA'!G67+'PO PASSARELA HÉLIO VENTURA'!G67+'PO ZACARIAS ASSUNÇÃO'!G67+'PO GARÇA AZUL'!G67+'PO PASSARELA ROCHA E FILHOS '!G67+'PO B ESTÂNCIA BURIAN'!G67+'PO JEQUITIBÁ'!G67+'PO MANDACARÁ'!G67+'PO ANGELIM'!G67+'PO SANTA MARIA DE ITABIRA'!G67+'PO FIRMINO NASCIMENTO PEREIRA'!G67+'PO RUA A '!G67+'PO CAMPINA VERDE'!G67+'PO PROJETADA NOVA CACHOEIRINHA '!G67+'PO BARBARA HELIODORA'!G67+'PO HORTÊNCIA, CATILEYA'!G67+'PO GETSÊMANI '!G67+'PO PROJETADA SANTO HIPOLITO'!G67+'PO B SANTO HIPOLITO'!G67+'PO EDGAR VITORIANO PAULO '!G67+'PO NETUNO'!G67,2)</f>
        <v>509.08</v>
      </c>
      <c r="H67" s="86">
        <v>6.8</v>
      </c>
      <c r="I67" s="28">
        <f t="shared" si="12"/>
        <v>3461.74</v>
      </c>
      <c r="J67" s="55">
        <f t="shared" si="13"/>
        <v>8.4499999999999993</v>
      </c>
      <c r="K67" s="27">
        <f t="shared" si="14"/>
        <v>4301.7299999999996</v>
      </c>
      <c r="L67" s="15"/>
      <c r="M67" s="16"/>
      <c r="N67" s="17"/>
    </row>
    <row r="68" spans="2:14" s="18" customFormat="1" ht="45" x14ac:dyDescent="0.25">
      <c r="B68" s="29" t="s">
        <v>1134</v>
      </c>
      <c r="C68" s="80" t="s">
        <v>1118</v>
      </c>
      <c r="D68" s="81" t="s">
        <v>1119</v>
      </c>
      <c r="E68" s="82" t="s">
        <v>1009</v>
      </c>
      <c r="F68" s="73" t="s">
        <v>1039</v>
      </c>
      <c r="G68" s="83">
        <f>ROUND('PO RUA TRÊS'!G68+'PO CAMÉLIA'!G68+'PO PASSARELA HÉLIO VENTURA'!G68+'PO ZACARIAS ASSUNÇÃO'!G68+'PO GARÇA AZUL'!G68+'PO PASSARELA ROCHA E FILHOS '!G68+'PO B ESTÂNCIA BURIAN'!G68+'PO JEQUITIBÁ'!G68+'PO MANDACARÁ'!G68+'PO ANGELIM'!G68+'PO SANTA MARIA DE ITABIRA'!G68+'PO FIRMINO NASCIMENTO PEREIRA'!G68+'PO RUA A '!G68+'PO CAMPINA VERDE'!G68+'PO PROJETADA NOVA CACHOEIRINHA '!G68+'PO BARBARA HELIODORA'!G68+'PO HORTÊNCIA, CATILEYA'!G68+'PO GETSÊMANI '!G68+'PO PROJETADA SANTO HIPOLITO'!G68+'PO B SANTO HIPOLITO'!G68+'PO EDGAR VITORIANO PAULO '!G68+'PO NETUNO'!G68,2)</f>
        <v>18</v>
      </c>
      <c r="H68" s="86">
        <v>51.05</v>
      </c>
      <c r="I68" s="28">
        <f t="shared" si="12"/>
        <v>918.9</v>
      </c>
      <c r="J68" s="55">
        <f t="shared" si="13"/>
        <v>63.42</v>
      </c>
      <c r="K68" s="27">
        <f t="shared" si="14"/>
        <v>1141.56</v>
      </c>
      <c r="L68" s="15"/>
      <c r="M68" s="16"/>
      <c r="N68" s="17"/>
    </row>
    <row r="69" spans="2:14" s="18" customFormat="1" ht="60" x14ac:dyDescent="0.25">
      <c r="B69" s="29" t="s">
        <v>1135</v>
      </c>
      <c r="C69" s="80" t="s">
        <v>1120</v>
      </c>
      <c r="D69" s="81" t="s">
        <v>1121</v>
      </c>
      <c r="E69" s="82" t="s">
        <v>1005</v>
      </c>
      <c r="F69" s="73" t="s">
        <v>1039</v>
      </c>
      <c r="G69" s="83">
        <f>ROUND('PO RUA TRÊS'!G69+'PO CAMÉLIA'!G69+'PO PASSARELA HÉLIO VENTURA'!G69+'PO ZACARIAS ASSUNÇÃO'!G69+'PO GARÇA AZUL'!G69+'PO PASSARELA ROCHA E FILHOS '!G69+'PO B ESTÂNCIA BURIAN'!G69+'PO JEQUITIBÁ'!G69+'PO MANDACARÁ'!G69+'PO ANGELIM'!G69+'PO SANTA MARIA DE ITABIRA'!G69+'PO FIRMINO NASCIMENTO PEREIRA'!G69+'PO RUA A '!G69+'PO CAMPINA VERDE'!G69+'PO PROJETADA NOVA CACHOEIRINHA '!G69+'PO BARBARA HELIODORA'!G69+'PO HORTÊNCIA, CATILEYA'!G69+'PO GETSÊMANI '!G69+'PO PROJETADA SANTO HIPOLITO'!G69+'PO B SANTO HIPOLITO'!G69+'PO EDGAR VITORIANO PAULO '!G69+'PO NETUNO'!G69,2)</f>
        <v>1.48</v>
      </c>
      <c r="H69" s="86">
        <v>714.2</v>
      </c>
      <c r="I69" s="28">
        <f t="shared" si="12"/>
        <v>1057.02</v>
      </c>
      <c r="J69" s="55">
        <f t="shared" si="13"/>
        <v>887.25</v>
      </c>
      <c r="K69" s="27">
        <f t="shared" si="14"/>
        <v>1313.13</v>
      </c>
      <c r="L69" s="15"/>
      <c r="M69" s="16"/>
      <c r="N69" s="17"/>
    </row>
    <row r="70" spans="2:14" s="18" customFormat="1" ht="45" x14ac:dyDescent="0.25">
      <c r="B70" s="29" t="s">
        <v>1136</v>
      </c>
      <c r="C70" s="80" t="s">
        <v>1128</v>
      </c>
      <c r="D70" s="81" t="s">
        <v>1129</v>
      </c>
      <c r="E70" s="82" t="s">
        <v>1005</v>
      </c>
      <c r="F70" s="73" t="s">
        <v>1039</v>
      </c>
      <c r="G70" s="83">
        <f>ROUND('PO RUA TRÊS'!G70+'PO CAMÉLIA'!G70+'PO PASSARELA HÉLIO VENTURA'!G70+'PO ZACARIAS ASSUNÇÃO'!G70+'PO GARÇA AZUL'!G70+'PO PASSARELA ROCHA E FILHOS '!G70+'PO B ESTÂNCIA BURIAN'!G70+'PO JEQUITIBÁ'!G70+'PO MANDACARÁ'!G70+'PO ANGELIM'!G70+'PO SANTA MARIA DE ITABIRA'!G70+'PO FIRMINO NASCIMENTO PEREIRA'!G70+'PO RUA A '!G70+'PO CAMPINA VERDE'!G70+'PO PROJETADA NOVA CACHOEIRINHA '!G70+'PO BARBARA HELIODORA'!G70+'PO HORTÊNCIA, CATILEYA'!G70+'PO GETSÊMANI '!G70+'PO PROJETADA SANTO HIPOLITO'!G70+'PO B SANTO HIPOLITO'!G70+'PO EDGAR VITORIANO PAULO '!G70+'PO NETUNO'!G70,2)</f>
        <v>17.68</v>
      </c>
      <c r="H70" s="86">
        <v>9.34</v>
      </c>
      <c r="I70" s="28">
        <f t="shared" si="12"/>
        <v>165.13</v>
      </c>
      <c r="J70" s="55">
        <f t="shared" si="13"/>
        <v>11.6</v>
      </c>
      <c r="K70" s="27">
        <f t="shared" si="14"/>
        <v>205.09</v>
      </c>
      <c r="L70" s="15"/>
      <c r="M70" s="16"/>
      <c r="N70" s="17"/>
    </row>
    <row r="71" spans="2:14" s="18" customFormat="1" ht="60" x14ac:dyDescent="0.25">
      <c r="B71" s="29" t="s">
        <v>1137</v>
      </c>
      <c r="C71" s="80" t="s">
        <v>1130</v>
      </c>
      <c r="D71" s="81" t="s">
        <v>1131</v>
      </c>
      <c r="E71" s="82" t="s">
        <v>1148</v>
      </c>
      <c r="F71" s="73" t="s">
        <v>1039</v>
      </c>
      <c r="G71" s="83">
        <f>ROUND('PO RUA TRÊS'!G71+'PO CAMÉLIA'!G71+'PO PASSARELA HÉLIO VENTURA'!G71+'PO ZACARIAS ASSUNÇÃO'!G71+'PO GARÇA AZUL'!G71+'PO PASSARELA ROCHA E FILHOS '!G71+'PO B ESTÂNCIA BURIAN'!G71+'PO JEQUITIBÁ'!G71+'PO MANDACARÁ'!G71+'PO ANGELIM'!G71+'PO SANTA MARIA DE ITABIRA'!G71+'PO FIRMINO NASCIMENTO PEREIRA'!G71+'PO RUA A '!G71+'PO CAMPINA VERDE'!G71+'PO PROJETADA NOVA CACHOEIRINHA '!G71+'PO BARBARA HELIODORA'!G71+'PO HORTÊNCIA, CATILEYA'!G71+'PO GETSÊMANI '!G71+'PO PROJETADA SANTO HIPOLITO'!G71+'PO B SANTO HIPOLITO'!G71+'PO EDGAR VITORIANO PAULO '!G71+'PO NETUNO'!G71,2)</f>
        <v>17.68</v>
      </c>
      <c r="H71" s="86">
        <v>2</v>
      </c>
      <c r="I71" s="28">
        <f t="shared" si="12"/>
        <v>35.36</v>
      </c>
      <c r="J71" s="55">
        <f t="shared" si="13"/>
        <v>2.48</v>
      </c>
      <c r="K71" s="27">
        <f t="shared" si="14"/>
        <v>43.85</v>
      </c>
      <c r="L71" s="15"/>
      <c r="M71" s="16"/>
      <c r="N71" s="17"/>
    </row>
    <row r="72" spans="2:14" s="18" customFormat="1" x14ac:dyDescent="0.25">
      <c r="B72" s="29">
        <v>8</v>
      </c>
      <c r="C72" s="261" t="s">
        <v>1138</v>
      </c>
      <c r="D72" s="262"/>
      <c r="E72" s="87"/>
      <c r="F72" s="73"/>
      <c r="G72" s="83"/>
      <c r="H72" s="86"/>
      <c r="I72" s="28">
        <f>SUBTOTAL(9,I73:I75)</f>
        <v>15294.16</v>
      </c>
      <c r="J72" s="55"/>
      <c r="K72" s="27">
        <f>SUBTOTAL(9,K73:K75)</f>
        <v>18955.509999999998</v>
      </c>
      <c r="L72" s="15"/>
      <c r="M72" s="16"/>
      <c r="N72" s="17"/>
    </row>
    <row r="73" spans="2:14" s="18" customFormat="1" ht="75" x14ac:dyDescent="0.25">
      <c r="B73" s="29" t="s">
        <v>1139</v>
      </c>
      <c r="C73" s="80" t="s">
        <v>1104</v>
      </c>
      <c r="D73" s="81" t="s">
        <v>1142</v>
      </c>
      <c r="E73" s="82" t="s">
        <v>1009</v>
      </c>
      <c r="F73" s="73" t="s">
        <v>1039</v>
      </c>
      <c r="G73" s="83">
        <v>20999.29</v>
      </c>
      <c r="H73" s="86">
        <v>0.05</v>
      </c>
      <c r="I73" s="28">
        <f>ROUND(H73*G73,2)</f>
        <v>1049.96</v>
      </c>
      <c r="J73" s="55">
        <f t="shared" ref="J73:J75" si="15">ROUND(H73*(1+IF(F73="BDI 1",$C$8,IF(F73="BDI 2",$C$9,0))),2)</f>
        <v>0.06</v>
      </c>
      <c r="K73" s="27">
        <f t="shared" ref="K73:K75" si="16">ROUND(J73*G73,2)</f>
        <v>1259.96</v>
      </c>
      <c r="L73" s="15"/>
      <c r="M73" s="16"/>
      <c r="N73" s="17"/>
    </row>
    <row r="74" spans="2:14" s="18" customFormat="1" x14ac:dyDescent="0.25">
      <c r="B74" s="29" t="s">
        <v>1140</v>
      </c>
      <c r="C74" s="80" t="s">
        <v>1143</v>
      </c>
      <c r="D74" s="81" t="s">
        <v>1144</v>
      </c>
      <c r="E74" s="82" t="s">
        <v>1021</v>
      </c>
      <c r="F74" s="73" t="s">
        <v>1039</v>
      </c>
      <c r="G74" s="83">
        <f>ROUND('PO RUA TRÊS'!G74+'PO CAMÉLIA'!G74+'PO PASSARELA HÉLIO VENTURA'!G74+'PO ZACARIAS ASSUNÇÃO'!G74+'PO GARÇA AZUL'!G74+'PO PASSARELA ROCHA E FILHOS '!G74+'PO B ESTÂNCIA BURIAN'!G74+'PO JEQUITIBÁ'!G74+'PO MANDACARÁ'!G74+'PO ANGELIM'!G74+'PO SANTA MARIA DE ITABIRA'!G74+'PO FIRMINO NASCIMENTO PEREIRA'!G74+'PO RUA A '!G74+'PO CAMPINA VERDE'!G74+'PO PROJETADA NOVA CACHOEIRINHA '!G74+'PO BARBARA HELIODORA'!G74+'PO HORTÊNCIA, CATILEYA'!G74+'PO GETSÊMANI '!G74+'PO PROJETADA SANTO HIPOLITO'!G74+'PO B SANTO HIPOLITO'!G74+'PO EDGAR VITORIANO PAULO '!G74+'PO NETUNO'!G74,2)</f>
        <v>88.8</v>
      </c>
      <c r="H74" s="86">
        <v>107.76</v>
      </c>
      <c r="I74" s="28">
        <f t="shared" ref="I74:I75" si="17">ROUND(H74*G74,2)</f>
        <v>9569.09</v>
      </c>
      <c r="J74" s="55">
        <f t="shared" si="15"/>
        <v>133.87</v>
      </c>
      <c r="K74" s="27">
        <f t="shared" si="16"/>
        <v>11887.66</v>
      </c>
      <c r="L74" s="15"/>
      <c r="M74" s="16"/>
      <c r="N74" s="17"/>
    </row>
    <row r="75" spans="2:14" s="18" customFormat="1" ht="45.75" thickBot="1" x14ac:dyDescent="0.3">
      <c r="B75" s="29" t="s">
        <v>1141</v>
      </c>
      <c r="C75" s="118" t="s">
        <v>1145</v>
      </c>
      <c r="D75" s="81" t="s">
        <v>1146</v>
      </c>
      <c r="E75" s="82" t="s">
        <v>1044</v>
      </c>
      <c r="F75" s="73" t="s">
        <v>1039</v>
      </c>
      <c r="G75" s="83">
        <f>ROUND('PO RUA TRÊS'!G75+'PO CAMÉLIA'!G75+'PO PASSARELA HÉLIO VENTURA'!G75+'PO ZACARIAS ASSUNÇÃO'!G75+'PO GARÇA AZUL'!G75+'PO PASSARELA ROCHA E FILHOS '!G75+'PO B ESTÂNCIA BURIAN'!G75+'PO JEQUITIBÁ'!G75+'PO MANDACARÁ'!G75+'PO ANGELIM'!G75+'PO SANTA MARIA DE ITABIRA'!G75+'PO FIRMINO NASCIMENTO PEREIRA'!G75+'PO RUA A '!G75+'PO CAMPINA VERDE'!G75+'PO PROJETADA NOVA CACHOEIRINHA '!G75+'PO BARBARA HELIODORA'!G75+'PO HORTÊNCIA, CATILEYA'!G75+'PO GETSÊMANI '!G75+'PO PROJETADA SANTO HIPOLITO'!G75+'PO B SANTO HIPOLITO'!G75+'PO EDGAR VITORIANO PAULO '!G75+'PO NETUNO'!G75,2)</f>
        <v>1</v>
      </c>
      <c r="H75" s="86">
        <v>4675.1099999999997</v>
      </c>
      <c r="I75" s="28">
        <f t="shared" si="17"/>
        <v>4675.1099999999997</v>
      </c>
      <c r="J75" s="55">
        <f t="shared" si="15"/>
        <v>5807.89</v>
      </c>
      <c r="K75" s="27">
        <f t="shared" si="16"/>
        <v>5807.89</v>
      </c>
      <c r="L75" s="15"/>
      <c r="M75" s="16"/>
      <c r="N75" s="17"/>
    </row>
    <row r="76" spans="2:14" s="18" customFormat="1" x14ac:dyDescent="0.25">
      <c r="B76" s="277" t="s">
        <v>975</v>
      </c>
      <c r="C76" s="278"/>
      <c r="D76" s="278"/>
      <c r="E76" s="278"/>
      <c r="F76" s="278"/>
      <c r="G76" s="278"/>
      <c r="H76" s="176" t="s">
        <v>976</v>
      </c>
      <c r="I76" s="177">
        <f>SUBTOTAL(9,I15:I75)</f>
        <v>3112831.9799999995</v>
      </c>
      <c r="J76" s="176" t="s">
        <v>977</v>
      </c>
      <c r="K76" s="178">
        <f>K15+K21+K34+K37+K43+K58+K65+K72</f>
        <v>3866288.02</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s>
  <conditionalFormatting sqref="B15:K15 B21:F21 B22:B33 B58:C58 E58:F58 B59:F64 E65:F65 B65:C65 B66:F71 E72:F72 B72:C72 B73:F75 B34:F57 F22:F33 H21:K21 B16:B20 I16:K20 I22:K33 H34:K75">
    <cfRule type="expression" dxfId="12" priority="13">
      <formula>LEN($B15)=1</formula>
    </cfRule>
  </conditionalFormatting>
  <conditionalFormatting sqref="E17:E20 G17:G75">
    <cfRule type="expression" dxfId="11" priority="10">
      <formula>LEN($B17)=1</formula>
    </cfRule>
  </conditionalFormatting>
  <conditionalFormatting sqref="D17:D20">
    <cfRule type="expression" dxfId="10" priority="12">
      <formula>LEN($B17)=1</formula>
    </cfRule>
  </conditionalFormatting>
  <conditionalFormatting sqref="C17:C20">
    <cfRule type="expression" dxfId="9" priority="11">
      <formula>LEN($B17)=1</formula>
    </cfRule>
  </conditionalFormatting>
  <conditionalFormatting sqref="F17:F20">
    <cfRule type="expression" dxfId="8" priority="9">
      <formula>LEN($B17)=1</formula>
    </cfRule>
  </conditionalFormatting>
  <conditionalFormatting sqref="H17:H20">
    <cfRule type="expression" dxfId="7" priority="8">
      <formula>LEN($B17)=1</formula>
    </cfRule>
  </conditionalFormatting>
  <conditionalFormatting sqref="D22:E33">
    <cfRule type="expression" dxfId="6" priority="7">
      <formula>LEN($B22)=1</formula>
    </cfRule>
  </conditionalFormatting>
  <conditionalFormatting sqref="C22:C33">
    <cfRule type="expression" dxfId="5" priority="6">
      <formula>LEN($B22)=1</formula>
    </cfRule>
  </conditionalFormatting>
  <conditionalFormatting sqref="H22:H33">
    <cfRule type="expression" dxfId="4" priority="5">
      <formula>LEN($B22)=1</formula>
    </cfRule>
  </conditionalFormatting>
  <conditionalFormatting sqref="C16:G16">
    <cfRule type="expression" dxfId="3" priority="4">
      <formula>LEN($B16)=1</formula>
    </cfRule>
  </conditionalFormatting>
  <conditionalFormatting sqref="H16">
    <cfRule type="expression" dxfId="2" priority="3">
      <formula>LEN($B16)=1</formula>
    </cfRule>
  </conditionalFormatting>
  <conditionalFormatting sqref="G16">
    <cfRule type="expression" dxfId="1" priority="2">
      <formula>LEN($B16)=1</formula>
    </cfRule>
  </conditionalFormatting>
  <conditionalFormatting sqref="G16">
    <cfRule type="expression" dxfId="0" priority="1">
      <formula>LEN($B16)=1</formula>
    </cfRule>
  </conditionalFormatting>
  <dataValidations disablePrompts="1"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45"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Q54"/>
  <sheetViews>
    <sheetView showGridLines="0" view="pageBreakPreview" topLeftCell="O1" zoomScale="70" zoomScaleNormal="80" zoomScaleSheetLayoutView="70" zoomScalePageLayoutView="80" workbookViewId="0">
      <selection activeCell="AI8" sqref="AI8"/>
    </sheetView>
  </sheetViews>
  <sheetFormatPr defaultRowHeight="12.75" x14ac:dyDescent="0.2"/>
  <cols>
    <col min="1" max="1" width="51.5703125" style="34" bestFit="1" customWidth="1"/>
    <col min="2" max="2" width="24" style="30" customWidth="1"/>
    <col min="3" max="3" width="37.7109375" style="31" bestFit="1" customWidth="1"/>
    <col min="4" max="4" width="18.5703125" style="32" bestFit="1" customWidth="1"/>
    <col min="5" max="5" width="11.42578125" style="31" bestFit="1" customWidth="1"/>
    <col min="6" max="6" width="14" style="31" customWidth="1"/>
    <col min="7" max="7" width="10.85546875" style="31" bestFit="1" customWidth="1"/>
    <col min="8" max="8" width="18.42578125" style="31" customWidth="1"/>
    <col min="9" max="9" width="10.140625" style="31" bestFit="1" customWidth="1"/>
    <col min="10" max="10" width="15" style="31" customWidth="1"/>
    <col min="11" max="11" width="10.140625" style="31" bestFit="1" customWidth="1"/>
    <col min="12" max="12" width="13.85546875" style="31" customWidth="1"/>
    <col min="13" max="13" width="9.7109375" style="31" customWidth="1"/>
    <col min="14" max="14" width="14.85546875" style="31" customWidth="1"/>
    <col min="15" max="15" width="9.7109375" style="31" customWidth="1"/>
    <col min="16" max="16" width="15.85546875" style="31" customWidth="1"/>
    <col min="17" max="17" width="9.7109375" style="32" customWidth="1"/>
    <col min="18" max="18" width="16.5703125" style="33" customWidth="1"/>
    <col min="19" max="19" width="9.140625" style="34"/>
    <col min="20" max="20" width="16.140625" style="34" customWidth="1"/>
    <col min="21" max="21" width="9.140625" style="34"/>
    <col min="22" max="22" width="15" style="34" customWidth="1"/>
    <col min="23" max="23" width="12.140625" style="34" customWidth="1"/>
    <col min="24" max="24" width="16" style="34" customWidth="1"/>
    <col min="25" max="25" width="10.140625" style="34" customWidth="1"/>
    <col min="26" max="26" width="15" style="34" customWidth="1"/>
    <col min="27" max="27" width="10.5703125" style="34" customWidth="1"/>
    <col min="28" max="28" width="15" style="34" customWidth="1"/>
    <col min="29" max="29" width="10.7109375" style="34" customWidth="1"/>
    <col min="30" max="30" width="15.7109375" style="34" customWidth="1"/>
    <col min="31" max="31" width="10" style="34" customWidth="1"/>
    <col min="32" max="32" width="15.5703125" style="34" customWidth="1"/>
    <col min="33" max="33" width="11.85546875" style="34" customWidth="1"/>
    <col min="34" max="34" width="15.85546875" style="34" customWidth="1"/>
    <col min="35" max="35" width="10.5703125" style="34" customWidth="1"/>
    <col min="36" max="36" width="15" style="34" customWidth="1"/>
    <col min="37" max="37" width="10.7109375" style="34" customWidth="1"/>
    <col min="38" max="38" width="19.28515625" style="34" customWidth="1"/>
    <col min="39" max="39" width="10" style="34" customWidth="1"/>
    <col min="40" max="40" width="15.5703125" style="34" customWidth="1"/>
    <col min="41" max="41" width="10.5703125" style="34" customWidth="1"/>
    <col min="42" max="42" width="13" style="34" bestFit="1" customWidth="1"/>
    <col min="43" max="16384" width="9.140625" style="34"/>
  </cols>
  <sheetData>
    <row r="1" spans="1:43" ht="9.9499999999999993" customHeight="1" x14ac:dyDescent="0.2">
      <c r="H1" s="100"/>
      <c r="I1" s="99"/>
      <c r="J1" s="99"/>
      <c r="K1" s="99"/>
      <c r="L1" s="99"/>
      <c r="M1" s="99"/>
      <c r="N1" s="99"/>
      <c r="O1" s="99"/>
      <c r="P1" s="99"/>
      <c r="Q1" s="101"/>
    </row>
    <row r="2" spans="1:43" ht="45" customHeight="1" x14ac:dyDescent="0.2">
      <c r="B2" s="284" t="s">
        <v>978</v>
      </c>
      <c r="C2" s="285"/>
      <c r="D2" s="285"/>
      <c r="E2" s="285"/>
      <c r="F2" s="285"/>
      <c r="G2" s="286"/>
      <c r="H2" s="287" t="s">
        <v>978</v>
      </c>
      <c r="I2" s="285"/>
      <c r="J2" s="285"/>
      <c r="K2" s="285"/>
      <c r="L2" s="285"/>
      <c r="M2" s="285"/>
      <c r="N2" s="285"/>
      <c r="O2" s="285"/>
      <c r="P2" s="285"/>
      <c r="Q2" s="286"/>
      <c r="R2" s="287" t="s">
        <v>978</v>
      </c>
      <c r="S2" s="285"/>
      <c r="T2" s="285"/>
      <c r="U2" s="285"/>
      <c r="V2" s="285"/>
      <c r="W2" s="285"/>
      <c r="X2" s="285"/>
      <c r="Y2" s="285"/>
      <c r="Z2" s="285"/>
      <c r="AA2" s="286"/>
      <c r="AB2" s="104"/>
      <c r="AC2" s="105"/>
      <c r="AD2" s="105" t="s">
        <v>978</v>
      </c>
      <c r="AE2" s="105"/>
      <c r="AF2" s="105"/>
      <c r="AG2" s="105"/>
      <c r="AH2" s="105"/>
      <c r="AI2" s="106"/>
      <c r="AJ2" s="229"/>
      <c r="AK2" s="230"/>
      <c r="AL2" s="230" t="s">
        <v>978</v>
      </c>
      <c r="AM2" s="230"/>
      <c r="AN2" s="230"/>
      <c r="AO2" s="230"/>
    </row>
    <row r="3" spans="1:43" ht="20.100000000000001" customHeight="1" x14ac:dyDescent="0.2">
      <c r="B3" s="288" t="s">
        <v>941</v>
      </c>
      <c r="C3" s="289"/>
      <c r="D3" s="289"/>
      <c r="E3" s="289"/>
      <c r="F3" s="289"/>
      <c r="G3" s="290"/>
      <c r="H3" s="94"/>
      <c r="I3" s="89"/>
      <c r="J3" s="89"/>
      <c r="K3" s="89"/>
      <c r="L3" s="89" t="s">
        <v>941</v>
      </c>
      <c r="M3" s="89"/>
      <c r="N3" s="89"/>
      <c r="O3" s="89"/>
      <c r="P3" s="89"/>
      <c r="Q3" s="90"/>
      <c r="R3" s="94"/>
      <c r="S3" s="89"/>
      <c r="T3" s="89"/>
      <c r="U3" s="89"/>
      <c r="V3" s="89" t="s">
        <v>941</v>
      </c>
      <c r="W3" s="89"/>
      <c r="X3" s="89"/>
      <c r="Y3" s="89"/>
      <c r="Z3" s="89"/>
      <c r="AA3" s="90"/>
      <c r="AB3" s="94"/>
      <c r="AC3" s="89"/>
      <c r="AD3" s="89"/>
      <c r="AE3" s="89" t="s">
        <v>941</v>
      </c>
      <c r="AF3" s="89"/>
      <c r="AG3" s="89"/>
      <c r="AH3" s="89"/>
      <c r="AI3" s="90"/>
      <c r="AJ3" s="280" t="s">
        <v>941</v>
      </c>
      <c r="AK3" s="280"/>
      <c r="AL3" s="280"/>
      <c r="AM3" s="280"/>
      <c r="AN3" s="280"/>
      <c r="AO3" s="280"/>
      <c r="AP3" s="280"/>
      <c r="AQ3" s="280"/>
    </row>
    <row r="4" spans="1:43" ht="21.75" customHeight="1" x14ac:dyDescent="0.2">
      <c r="B4" s="59" t="s">
        <v>1001</v>
      </c>
      <c r="C4" s="35"/>
      <c r="D4" s="35"/>
      <c r="E4" s="35"/>
      <c r="F4" s="35"/>
      <c r="G4" s="91"/>
      <c r="H4" s="95" t="s">
        <v>1001</v>
      </c>
      <c r="I4" s="35"/>
      <c r="J4" s="35"/>
      <c r="K4" s="35"/>
      <c r="L4" s="35"/>
      <c r="M4" s="35"/>
      <c r="N4" s="35"/>
      <c r="O4" s="35"/>
      <c r="P4" s="35"/>
      <c r="Q4" s="91"/>
      <c r="R4" s="95" t="s">
        <v>1001</v>
      </c>
      <c r="S4" s="35"/>
      <c r="T4" s="35"/>
      <c r="U4" s="35"/>
      <c r="V4" s="35"/>
      <c r="W4" s="35"/>
      <c r="X4" s="35"/>
      <c r="Y4" s="35"/>
      <c r="Z4" s="35"/>
      <c r="AA4" s="91"/>
      <c r="AB4" s="95" t="s">
        <v>1001</v>
      </c>
      <c r="AC4" s="35"/>
      <c r="AD4" s="35"/>
      <c r="AE4" s="35"/>
      <c r="AF4" s="35"/>
      <c r="AG4" s="35"/>
      <c r="AH4" s="35"/>
      <c r="AI4" s="91"/>
      <c r="AJ4" s="96" t="s">
        <v>1001</v>
      </c>
      <c r="AK4" s="41"/>
      <c r="AL4" s="41"/>
      <c r="AM4" s="41"/>
      <c r="AN4" s="41"/>
      <c r="AO4" s="41"/>
    </row>
    <row r="5" spans="1:43" ht="18" customHeight="1" x14ac:dyDescent="0.2">
      <c r="B5" s="60" t="s">
        <v>1172</v>
      </c>
      <c r="C5" s="41"/>
      <c r="D5" s="41"/>
      <c r="E5" s="41"/>
      <c r="F5" s="41"/>
      <c r="G5" s="92"/>
      <c r="H5" s="96" t="str">
        <f>B5</f>
        <v>Projeto: Infraestrutura em diversas ruas do município</v>
      </c>
      <c r="I5" s="41"/>
      <c r="J5" s="41"/>
      <c r="K5" s="41"/>
      <c r="L5" s="41"/>
      <c r="M5" s="41"/>
      <c r="N5" s="41"/>
      <c r="O5" s="41"/>
      <c r="P5" s="41"/>
      <c r="Q5" s="92"/>
      <c r="R5" s="96" t="str">
        <f>H5</f>
        <v>Projeto: Infraestrutura em diversas ruas do município</v>
      </c>
      <c r="S5" s="41"/>
      <c r="T5" s="41"/>
      <c r="U5" s="41"/>
      <c r="V5" s="41"/>
      <c r="W5" s="41"/>
      <c r="X5" s="41"/>
      <c r="Y5" s="41"/>
      <c r="Z5" s="41"/>
      <c r="AA5" s="92"/>
      <c r="AB5" s="96" t="str">
        <f>R5</f>
        <v>Projeto: Infraestrutura em diversas ruas do município</v>
      </c>
      <c r="AC5" s="41"/>
      <c r="AD5" s="41"/>
      <c r="AE5" s="41"/>
      <c r="AF5" s="41"/>
      <c r="AG5" s="41"/>
      <c r="AH5" s="41"/>
      <c r="AI5" s="92"/>
      <c r="AJ5" s="96" t="str">
        <f>AB5</f>
        <v>Projeto: Infraestrutura em diversas ruas do município</v>
      </c>
      <c r="AK5" s="41"/>
      <c r="AL5" s="41"/>
      <c r="AM5" s="41"/>
      <c r="AN5" s="41"/>
      <c r="AO5" s="41"/>
    </row>
    <row r="6" spans="1:43" ht="20.25" customHeight="1" x14ac:dyDescent="0.2">
      <c r="B6" s="60" t="s">
        <v>1041</v>
      </c>
      <c r="C6" s="41"/>
      <c r="D6" s="41"/>
      <c r="E6" s="41"/>
      <c r="F6" s="41"/>
      <c r="G6" s="92"/>
      <c r="H6" s="96" t="s">
        <v>1041</v>
      </c>
      <c r="I6" s="41"/>
      <c r="J6" s="41"/>
      <c r="K6" s="41"/>
      <c r="L6" s="41"/>
      <c r="M6" s="41"/>
      <c r="N6" s="41"/>
      <c r="O6" s="41"/>
      <c r="P6" s="41"/>
      <c r="Q6" s="92"/>
      <c r="R6" s="96" t="s">
        <v>1041</v>
      </c>
      <c r="S6" s="41"/>
      <c r="T6" s="41"/>
      <c r="U6" s="41"/>
      <c r="V6" s="41"/>
      <c r="W6" s="41"/>
      <c r="X6" s="41"/>
      <c r="Y6" s="41"/>
      <c r="Z6" s="41"/>
      <c r="AA6" s="92"/>
      <c r="AB6" s="96" t="s">
        <v>1041</v>
      </c>
      <c r="AC6" s="41"/>
      <c r="AD6" s="41"/>
      <c r="AE6" s="41"/>
      <c r="AF6" s="41"/>
      <c r="AG6" s="41"/>
      <c r="AH6" s="41"/>
      <c r="AI6" s="92"/>
      <c r="AJ6" s="96" t="s">
        <v>1041</v>
      </c>
      <c r="AK6" s="41"/>
      <c r="AL6" s="41"/>
      <c r="AM6" s="41"/>
      <c r="AN6" s="41"/>
      <c r="AO6" s="41"/>
    </row>
    <row r="7" spans="1:43" ht="17.25" customHeight="1" x14ac:dyDescent="0.2">
      <c r="B7" s="60" t="s">
        <v>1040</v>
      </c>
      <c r="C7" s="41"/>
      <c r="D7" s="41"/>
      <c r="E7" s="41"/>
      <c r="F7" s="41"/>
      <c r="G7" s="92"/>
      <c r="H7" s="96" t="s">
        <v>1040</v>
      </c>
      <c r="I7" s="41"/>
      <c r="J7" s="41"/>
      <c r="K7" s="41"/>
      <c r="L7" s="41"/>
      <c r="M7" s="41"/>
      <c r="N7" s="41"/>
      <c r="O7" s="41"/>
      <c r="P7" s="41"/>
      <c r="Q7" s="92"/>
      <c r="R7" s="96" t="s">
        <v>1040</v>
      </c>
      <c r="S7" s="41"/>
      <c r="T7" s="41"/>
      <c r="U7" s="41"/>
      <c r="V7" s="41"/>
      <c r="W7" s="41"/>
      <c r="X7" s="41"/>
      <c r="Y7" s="41"/>
      <c r="Z7" s="41"/>
      <c r="AA7" s="92"/>
      <c r="AB7" s="96" t="s">
        <v>1040</v>
      </c>
      <c r="AC7" s="41"/>
      <c r="AD7" s="41"/>
      <c r="AE7" s="41"/>
      <c r="AF7" s="41"/>
      <c r="AG7" s="41"/>
      <c r="AH7" s="41"/>
      <c r="AI7" s="92"/>
      <c r="AJ7" s="96" t="s">
        <v>1040</v>
      </c>
      <c r="AK7" s="41"/>
      <c r="AL7" s="41"/>
      <c r="AM7" s="41"/>
      <c r="AN7" s="41"/>
      <c r="AO7" s="41"/>
    </row>
    <row r="8" spans="1:43" ht="17.25" customHeight="1" x14ac:dyDescent="0.2">
      <c r="B8" s="61" t="s">
        <v>1176</v>
      </c>
      <c r="C8" s="88"/>
      <c r="D8" s="36"/>
      <c r="E8" s="36"/>
      <c r="F8" s="36"/>
      <c r="G8" s="103"/>
      <c r="H8" s="97" t="str">
        <f>B8</f>
        <v>Data: 13/12/2019</v>
      </c>
      <c r="I8" s="88"/>
      <c r="J8" s="36"/>
      <c r="K8" s="36"/>
      <c r="L8" s="36"/>
      <c r="M8" s="36"/>
      <c r="N8" s="42"/>
      <c r="O8" s="42"/>
      <c r="P8" s="42"/>
      <c r="Q8" s="102"/>
      <c r="R8" s="97" t="str">
        <f>H8</f>
        <v>Data: 13/12/2019</v>
      </c>
      <c r="S8" s="88"/>
      <c r="T8" s="36"/>
      <c r="U8" s="36"/>
      <c r="V8" s="36"/>
      <c r="W8" s="36"/>
      <c r="X8" s="38"/>
      <c r="Y8" s="38"/>
      <c r="Z8" s="38"/>
      <c r="AA8" s="93"/>
      <c r="AB8" s="97" t="str">
        <f>R8</f>
        <v>Data: 13/12/2019</v>
      </c>
      <c r="AC8" s="88"/>
      <c r="AD8" s="36"/>
      <c r="AE8" s="36"/>
      <c r="AF8" s="36"/>
      <c r="AG8" s="36"/>
      <c r="AH8" s="38"/>
      <c r="AI8" s="93"/>
      <c r="AJ8" s="97" t="str">
        <f>AB8</f>
        <v>Data: 13/12/2019</v>
      </c>
      <c r="AK8" s="88"/>
      <c r="AL8" s="36"/>
      <c r="AM8" s="36"/>
      <c r="AN8" s="36"/>
      <c r="AO8" s="36"/>
    </row>
    <row r="9" spans="1:43" ht="15" customHeight="1" x14ac:dyDescent="0.2">
      <c r="A9" s="98"/>
      <c r="B9" s="291" t="s">
        <v>978</v>
      </c>
      <c r="C9" s="292"/>
      <c r="D9" s="292"/>
      <c r="E9" s="292"/>
      <c r="F9" s="292"/>
      <c r="G9" s="293"/>
      <c r="H9" s="291" t="s">
        <v>978</v>
      </c>
      <c r="I9" s="292"/>
      <c r="J9" s="292"/>
      <c r="K9" s="292"/>
      <c r="L9" s="292"/>
      <c r="M9" s="292"/>
      <c r="N9" s="292"/>
      <c r="O9" s="292"/>
      <c r="P9" s="292"/>
      <c r="Q9" s="293"/>
      <c r="R9" s="294" t="s">
        <v>978</v>
      </c>
      <c r="S9" s="283"/>
      <c r="T9" s="283"/>
      <c r="U9" s="283"/>
      <c r="V9" s="283"/>
      <c r="W9" s="283"/>
      <c r="X9" s="283"/>
      <c r="Y9" s="283"/>
      <c r="Z9" s="283"/>
      <c r="AA9" s="295"/>
      <c r="AB9" s="283" t="s">
        <v>978</v>
      </c>
      <c r="AC9" s="283"/>
      <c r="AD9" s="283"/>
      <c r="AE9" s="283"/>
      <c r="AF9" s="283"/>
      <c r="AG9" s="283"/>
      <c r="AH9" s="283"/>
      <c r="AI9" s="283"/>
      <c r="AJ9" s="279" t="s">
        <v>978</v>
      </c>
      <c r="AK9" s="279"/>
      <c r="AL9" s="279"/>
      <c r="AM9" s="279"/>
      <c r="AN9" s="279"/>
      <c r="AO9" s="279"/>
      <c r="AP9" s="279"/>
      <c r="AQ9" s="279"/>
    </row>
    <row r="10" spans="1:43" ht="18" customHeight="1" x14ac:dyDescent="0.2">
      <c r="B10" s="281" t="s">
        <v>945</v>
      </c>
      <c r="C10" s="200" t="s">
        <v>947</v>
      </c>
      <c r="D10" s="281" t="s">
        <v>979</v>
      </c>
      <c r="E10" s="281"/>
      <c r="F10" s="282">
        <v>1</v>
      </c>
      <c r="G10" s="282"/>
      <c r="H10" s="282">
        <f>F10+1</f>
        <v>2</v>
      </c>
      <c r="I10" s="282"/>
      <c r="J10" s="282">
        <f>H10+1</f>
        <v>3</v>
      </c>
      <c r="K10" s="282"/>
      <c r="L10" s="282">
        <f>J10+1</f>
        <v>4</v>
      </c>
      <c r="M10" s="282"/>
      <c r="N10" s="282">
        <f>L10+1</f>
        <v>5</v>
      </c>
      <c r="O10" s="282"/>
      <c r="P10" s="282">
        <f>N10+1</f>
        <v>6</v>
      </c>
      <c r="Q10" s="282"/>
      <c r="R10" s="282">
        <v>7</v>
      </c>
      <c r="S10" s="282"/>
      <c r="T10" s="282">
        <f>R10+1</f>
        <v>8</v>
      </c>
      <c r="U10" s="282"/>
      <c r="V10" s="282">
        <f>T10+1</f>
        <v>9</v>
      </c>
      <c r="W10" s="282"/>
      <c r="X10" s="282">
        <f>V10+1</f>
        <v>10</v>
      </c>
      <c r="Y10" s="282"/>
      <c r="Z10" s="282">
        <f>X10+1</f>
        <v>11</v>
      </c>
      <c r="AA10" s="282"/>
      <c r="AB10" s="282">
        <f>Z10+1</f>
        <v>12</v>
      </c>
      <c r="AC10" s="282"/>
      <c r="AD10" s="282">
        <f>AB10+1</f>
        <v>13</v>
      </c>
      <c r="AE10" s="282"/>
      <c r="AF10" s="282">
        <f>AD10+1</f>
        <v>14</v>
      </c>
      <c r="AG10" s="282"/>
      <c r="AH10" s="282">
        <f>AF10+1</f>
        <v>15</v>
      </c>
      <c r="AI10" s="282"/>
      <c r="AJ10" s="282">
        <f>AH10+1</f>
        <v>16</v>
      </c>
      <c r="AK10" s="282"/>
      <c r="AL10" s="282">
        <f>AJ10+1</f>
        <v>17</v>
      </c>
      <c r="AM10" s="282"/>
      <c r="AN10" s="282">
        <f>AL10+1</f>
        <v>18</v>
      </c>
      <c r="AO10" s="282"/>
      <c r="AP10" s="199"/>
      <c r="AQ10" s="199"/>
    </row>
    <row r="11" spans="1:43" ht="22.5" customHeight="1" x14ac:dyDescent="0.2">
      <c r="B11" s="281"/>
      <c r="C11" s="201" t="s">
        <v>980</v>
      </c>
      <c r="D11" s="202" t="s">
        <v>981</v>
      </c>
      <c r="E11" s="200" t="s">
        <v>982</v>
      </c>
      <c r="F11" s="202" t="s">
        <v>981</v>
      </c>
      <c r="G11" s="200" t="s">
        <v>982</v>
      </c>
      <c r="H11" s="202" t="s">
        <v>981</v>
      </c>
      <c r="I11" s="200" t="s">
        <v>982</v>
      </c>
      <c r="J11" s="202" t="s">
        <v>981</v>
      </c>
      <c r="K11" s="200" t="s">
        <v>982</v>
      </c>
      <c r="L11" s="202" t="s">
        <v>981</v>
      </c>
      <c r="M11" s="200" t="s">
        <v>982</v>
      </c>
      <c r="N11" s="202" t="s">
        <v>981</v>
      </c>
      <c r="O11" s="200" t="s">
        <v>982</v>
      </c>
      <c r="P11" s="202" t="s">
        <v>981</v>
      </c>
      <c r="Q11" s="200" t="s">
        <v>982</v>
      </c>
      <c r="R11" s="202" t="s">
        <v>981</v>
      </c>
      <c r="S11" s="200" t="s">
        <v>982</v>
      </c>
      <c r="T11" s="202" t="s">
        <v>981</v>
      </c>
      <c r="U11" s="200" t="s">
        <v>982</v>
      </c>
      <c r="V11" s="202" t="s">
        <v>981</v>
      </c>
      <c r="W11" s="200" t="s">
        <v>982</v>
      </c>
      <c r="X11" s="202" t="s">
        <v>981</v>
      </c>
      <c r="Y11" s="200" t="s">
        <v>982</v>
      </c>
      <c r="Z11" s="202" t="s">
        <v>981</v>
      </c>
      <c r="AA11" s="200" t="s">
        <v>982</v>
      </c>
      <c r="AB11" s="202" t="s">
        <v>981</v>
      </c>
      <c r="AC11" s="200" t="s">
        <v>982</v>
      </c>
      <c r="AD11" s="202" t="s">
        <v>981</v>
      </c>
      <c r="AE11" s="200" t="s">
        <v>982</v>
      </c>
      <c r="AF11" s="202" t="s">
        <v>981</v>
      </c>
      <c r="AG11" s="200" t="s">
        <v>982</v>
      </c>
      <c r="AH11" s="202" t="s">
        <v>981</v>
      </c>
      <c r="AI11" s="200" t="s">
        <v>982</v>
      </c>
      <c r="AJ11" s="202" t="s">
        <v>981</v>
      </c>
      <c r="AK11" s="200" t="s">
        <v>982</v>
      </c>
      <c r="AL11" s="202" t="s">
        <v>981</v>
      </c>
      <c r="AM11" s="200" t="s">
        <v>982</v>
      </c>
      <c r="AN11" s="202" t="s">
        <v>981</v>
      </c>
      <c r="AO11" s="200" t="s">
        <v>982</v>
      </c>
      <c r="AP11" s="199"/>
      <c r="AQ11" s="199"/>
    </row>
    <row r="12" spans="1:43" ht="22.5" customHeight="1" x14ac:dyDescent="0.2">
      <c r="B12" s="203">
        <v>1</v>
      </c>
      <c r="C12" s="204" t="str">
        <f>'[16]PO GERAL'!D15</f>
        <v>SERVIÇOS PRELIMINARES</v>
      </c>
      <c r="D12" s="205">
        <f>'PO GERAL'!K15</f>
        <v>406896.87</v>
      </c>
      <c r="E12" s="206">
        <f>IFERROR(D12/$D$21,"")</f>
        <v>0.10524225507648548</v>
      </c>
      <c r="F12" s="205">
        <v>22605.38</v>
      </c>
      <c r="G12" s="207">
        <f t="shared" ref="G12:G19" si="0">IFERROR(F12/D12,"")</f>
        <v>5.5555551459513568E-2</v>
      </c>
      <c r="H12" s="205">
        <f>F12</f>
        <v>22605.38</v>
      </c>
      <c r="I12" s="207">
        <f t="shared" ref="I12:I19" si="1">IFERROR(H12/D12,"")</f>
        <v>5.5555551459513568E-2</v>
      </c>
      <c r="J12" s="205">
        <f>H12</f>
        <v>22605.38</v>
      </c>
      <c r="K12" s="207">
        <f t="shared" ref="K12:K19" si="2">IFERROR(J12/D12,"")</f>
        <v>5.5555551459513568E-2</v>
      </c>
      <c r="L12" s="205">
        <f>F12</f>
        <v>22605.38</v>
      </c>
      <c r="M12" s="208">
        <f t="shared" ref="M12:M19" si="3">IFERROR(L12/D12,"")</f>
        <v>5.5555551459513568E-2</v>
      </c>
      <c r="N12" s="205">
        <f>F12</f>
        <v>22605.38</v>
      </c>
      <c r="O12" s="208">
        <f t="shared" ref="O12:O19" si="4">IFERROR(N12/D12,"")</f>
        <v>5.5555551459513568E-2</v>
      </c>
      <c r="P12" s="205">
        <f>F12</f>
        <v>22605.38</v>
      </c>
      <c r="Q12" s="208">
        <f t="shared" ref="Q12:Q19" si="5">IFERROR(P12/D12,"")</f>
        <v>5.5555551459513568E-2</v>
      </c>
      <c r="R12" s="205">
        <f>F12</f>
        <v>22605.38</v>
      </c>
      <c r="S12" s="207">
        <f>IFERROR(R12/D12,"")</f>
        <v>5.5555551459513568E-2</v>
      </c>
      <c r="T12" s="205">
        <f>F12</f>
        <v>22605.38</v>
      </c>
      <c r="U12" s="207">
        <f>IFERROR(T12/D12,"")</f>
        <v>5.5555551459513568E-2</v>
      </c>
      <c r="V12" s="205">
        <f>F12</f>
        <v>22605.38</v>
      </c>
      <c r="W12" s="207">
        <f>IFERROR(V12/D12,"")</f>
        <v>5.5555551459513568E-2</v>
      </c>
      <c r="X12" s="205">
        <f>F12</f>
        <v>22605.38</v>
      </c>
      <c r="Y12" s="208">
        <f>IFERROR(X12/D12,"")</f>
        <v>5.5555551459513568E-2</v>
      </c>
      <c r="Z12" s="205">
        <f>F12</f>
        <v>22605.38</v>
      </c>
      <c r="AA12" s="208">
        <f>IFERROR(Z12/D12,"")</f>
        <v>5.5555551459513568E-2</v>
      </c>
      <c r="AB12" s="205">
        <f>F12</f>
        <v>22605.38</v>
      </c>
      <c r="AC12" s="208">
        <f>IFERROR(AB12/D12,"")</f>
        <v>5.5555551459513568E-2</v>
      </c>
      <c r="AD12" s="205">
        <f>F12</f>
        <v>22605.38</v>
      </c>
      <c r="AE12" s="208">
        <f>IFERROR(AD12/D12,"")</f>
        <v>5.5555551459513568E-2</v>
      </c>
      <c r="AF12" s="205">
        <f>F12</f>
        <v>22605.38</v>
      </c>
      <c r="AG12" s="208">
        <f>IFERROR(AF12/D12,"")</f>
        <v>5.5555551459513568E-2</v>
      </c>
      <c r="AH12" s="205">
        <f>F12</f>
        <v>22605.38</v>
      </c>
      <c r="AI12" s="208">
        <f>IFERROR(AH12/D12,"")</f>
        <v>5.5555551459513568E-2</v>
      </c>
      <c r="AJ12" s="205">
        <f>AH12</f>
        <v>22605.38</v>
      </c>
      <c r="AK12" s="208">
        <f>IFERROR(AJ12/D12,"")</f>
        <v>5.5555551459513568E-2</v>
      </c>
      <c r="AL12" s="205">
        <f>AH12</f>
        <v>22605.38</v>
      </c>
      <c r="AM12" s="208">
        <f>IFERROR(AL12/D12,"")</f>
        <v>5.5555551459513568E-2</v>
      </c>
      <c r="AN12" s="205">
        <v>22605.46</v>
      </c>
      <c r="AO12" s="208">
        <f>IFERROR(AN12/D12,"")</f>
        <v>5.5555748069529259E-2</v>
      </c>
      <c r="AP12" s="227"/>
      <c r="AQ12" s="199"/>
    </row>
    <row r="13" spans="1:43" ht="20.25" customHeight="1" x14ac:dyDescent="0.2">
      <c r="B13" s="203">
        <v>2</v>
      </c>
      <c r="C13" s="204" t="str">
        <f>'[16]PO GERAL'!D20</f>
        <v>MOVIMENTAÇÃO DE TERRA</v>
      </c>
      <c r="D13" s="205">
        <f>'PO GERAL'!K21</f>
        <v>454053.1</v>
      </c>
      <c r="E13" s="206">
        <f t="shared" ref="E13:E19" si="6">IFERROR(D13/$D$21,"")</f>
        <v>0.11743902617994817</v>
      </c>
      <c r="F13" s="205">
        <v>25225.17</v>
      </c>
      <c r="G13" s="207">
        <f t="shared" si="0"/>
        <v>5.5555550661365374E-2</v>
      </c>
      <c r="H13" s="205">
        <v>25225.17</v>
      </c>
      <c r="I13" s="207">
        <f t="shared" si="1"/>
        <v>5.5555550661365374E-2</v>
      </c>
      <c r="J13" s="205">
        <v>25225.17</v>
      </c>
      <c r="K13" s="207">
        <f t="shared" si="2"/>
        <v>5.5555550661365374E-2</v>
      </c>
      <c r="L13" s="205">
        <v>25225.17</v>
      </c>
      <c r="M13" s="208">
        <f t="shared" si="3"/>
        <v>5.5555550661365374E-2</v>
      </c>
      <c r="N13" s="205">
        <v>25225.17</v>
      </c>
      <c r="O13" s="208">
        <f t="shared" si="4"/>
        <v>5.5555550661365374E-2</v>
      </c>
      <c r="P13" s="205">
        <v>25225.17</v>
      </c>
      <c r="Q13" s="208">
        <f t="shared" si="5"/>
        <v>5.5555550661365374E-2</v>
      </c>
      <c r="R13" s="205">
        <v>25225.17</v>
      </c>
      <c r="S13" s="207">
        <f t="shared" ref="S13:S19" si="7">IFERROR(R13/D13,"")</f>
        <v>5.5555550661365374E-2</v>
      </c>
      <c r="T13" s="205">
        <v>25225.17</v>
      </c>
      <c r="U13" s="207">
        <f t="shared" ref="U13:U19" si="8">IFERROR(T13/D13,"")</f>
        <v>5.5555550661365374E-2</v>
      </c>
      <c r="V13" s="205">
        <v>25225.17</v>
      </c>
      <c r="W13" s="207">
        <f t="shared" ref="W13:W19" si="9">IFERROR(V13/D13,"")</f>
        <v>5.5555550661365374E-2</v>
      </c>
      <c r="X13" s="205">
        <v>25225.17</v>
      </c>
      <c r="Y13" s="208">
        <f t="shared" ref="Y13:Y19" si="10">IFERROR(X13/D13,"")</f>
        <v>5.5555550661365374E-2</v>
      </c>
      <c r="Z13" s="205">
        <v>25225.17</v>
      </c>
      <c r="AA13" s="208">
        <f t="shared" ref="AA13:AA19" si="11">IFERROR(Z13/D13,"")</f>
        <v>5.5555550661365374E-2</v>
      </c>
      <c r="AB13" s="205">
        <v>25225.17</v>
      </c>
      <c r="AC13" s="208">
        <f t="shared" ref="AC13:AC20" si="12">IFERROR(AB13/D13,"")</f>
        <v>5.5555550661365374E-2</v>
      </c>
      <c r="AD13" s="205">
        <v>25225.17</v>
      </c>
      <c r="AE13" s="208">
        <f t="shared" ref="AE13:AE19" si="13">IFERROR(AD13/D13,"")</f>
        <v>5.5555550661365374E-2</v>
      </c>
      <c r="AF13" s="205">
        <v>25225.17</v>
      </c>
      <c r="AG13" s="208">
        <f t="shared" ref="AG13:AG19" si="14">IFERROR(AF13/D13,"")</f>
        <v>5.5555550661365374E-2</v>
      </c>
      <c r="AH13" s="205">
        <v>25225.18</v>
      </c>
      <c r="AI13" s="208">
        <f t="shared" ref="AI13:AI19" si="15">IFERROR(AH13/D13,"")</f>
        <v>5.5555572685221183E-2</v>
      </c>
      <c r="AJ13" s="205">
        <v>25225.18</v>
      </c>
      <c r="AK13" s="208">
        <f t="shared" ref="AK13:AK19" si="16">IFERROR(AJ13/D13,"")</f>
        <v>5.5555572685221183E-2</v>
      </c>
      <c r="AL13" s="205">
        <v>25225.8</v>
      </c>
      <c r="AM13" s="208">
        <f t="shared" ref="AM13:AM19" si="17">IFERROR(AL13/D13,"")</f>
        <v>5.5556938164280784E-2</v>
      </c>
      <c r="AN13" s="205">
        <v>25224.639999999999</v>
      </c>
      <c r="AO13" s="208">
        <f t="shared" ref="AO13:AO19" si="18">IFERROR(AN13/D13,"")</f>
        <v>5.5554383397007974E-2</v>
      </c>
      <c r="AP13" s="227"/>
      <c r="AQ13" s="199"/>
    </row>
    <row r="14" spans="1:43" ht="21" customHeight="1" x14ac:dyDescent="0.2">
      <c r="B14" s="203">
        <v>3</v>
      </c>
      <c r="C14" s="204" t="str">
        <f>'[16]PO GERAL'!D33</f>
        <v xml:space="preserve">PAVIMENTAÇÃO DE VIAS </v>
      </c>
      <c r="D14" s="205">
        <f>'PO GERAL'!K34</f>
        <v>1394478.6400000001</v>
      </c>
      <c r="E14" s="206">
        <f t="shared" si="6"/>
        <v>0.36067634712842739</v>
      </c>
      <c r="F14" s="205"/>
      <c r="G14" s="207">
        <f t="shared" si="0"/>
        <v>0</v>
      </c>
      <c r="H14" s="205">
        <v>82026.14</v>
      </c>
      <c r="I14" s="207">
        <f t="shared" si="1"/>
        <v>5.8822084216363466E-2</v>
      </c>
      <c r="J14" s="205">
        <v>82026.14</v>
      </c>
      <c r="K14" s="207">
        <f t="shared" si="2"/>
        <v>5.8822084216363466E-2</v>
      </c>
      <c r="L14" s="205">
        <v>82026.14</v>
      </c>
      <c r="M14" s="208">
        <f t="shared" si="3"/>
        <v>5.8822084216363466E-2</v>
      </c>
      <c r="N14" s="205">
        <v>82026.14</v>
      </c>
      <c r="O14" s="208">
        <f t="shared" si="4"/>
        <v>5.8822084216363466E-2</v>
      </c>
      <c r="P14" s="205">
        <v>82026.14</v>
      </c>
      <c r="Q14" s="208">
        <f t="shared" si="5"/>
        <v>5.8822084216363466E-2</v>
      </c>
      <c r="R14" s="205">
        <v>82026.14</v>
      </c>
      <c r="S14" s="207">
        <f t="shared" si="7"/>
        <v>5.8822084216363466E-2</v>
      </c>
      <c r="T14" s="205">
        <v>82026.14</v>
      </c>
      <c r="U14" s="207">
        <f t="shared" si="8"/>
        <v>5.8822084216363466E-2</v>
      </c>
      <c r="V14" s="205">
        <v>82026.14</v>
      </c>
      <c r="W14" s="207">
        <f t="shared" si="9"/>
        <v>5.8822084216363466E-2</v>
      </c>
      <c r="X14" s="205">
        <v>82026.14</v>
      </c>
      <c r="Y14" s="208">
        <f t="shared" si="10"/>
        <v>5.8822084216363466E-2</v>
      </c>
      <c r="Z14" s="205">
        <v>82026.14</v>
      </c>
      <c r="AA14" s="208">
        <f t="shared" si="11"/>
        <v>5.8822084216363466E-2</v>
      </c>
      <c r="AB14" s="205">
        <v>82026.14</v>
      </c>
      <c r="AC14" s="208">
        <f t="shared" si="12"/>
        <v>5.8822084216363466E-2</v>
      </c>
      <c r="AD14" s="205">
        <v>82026.14</v>
      </c>
      <c r="AE14" s="208">
        <f t="shared" si="13"/>
        <v>5.8822084216363466E-2</v>
      </c>
      <c r="AF14" s="205">
        <v>82026.14</v>
      </c>
      <c r="AG14" s="208">
        <f t="shared" si="14"/>
        <v>5.8822084216363466E-2</v>
      </c>
      <c r="AH14" s="205">
        <v>82026.14</v>
      </c>
      <c r="AI14" s="208">
        <f t="shared" si="15"/>
        <v>5.8822084216363466E-2</v>
      </c>
      <c r="AJ14" s="205">
        <v>82026.14</v>
      </c>
      <c r="AK14" s="208">
        <f t="shared" si="16"/>
        <v>5.8822084216363466E-2</v>
      </c>
      <c r="AL14" s="205">
        <v>82060.38</v>
      </c>
      <c r="AM14" s="208">
        <f t="shared" si="17"/>
        <v>5.8846638195906679E-2</v>
      </c>
      <c r="AN14" s="205">
        <v>82026.16</v>
      </c>
      <c r="AO14" s="208">
        <f t="shared" si="18"/>
        <v>5.8822098558641241E-2</v>
      </c>
      <c r="AP14" s="227"/>
      <c r="AQ14" s="199"/>
    </row>
    <row r="15" spans="1:43" s="175" customFormat="1" ht="21.75" customHeight="1" x14ac:dyDescent="0.2">
      <c r="B15" s="209">
        <v>4</v>
      </c>
      <c r="C15" s="210" t="str">
        <f>'[16]PO GERAL'!D36</f>
        <v xml:space="preserve">DEMOLIÇÕES E REMOÇÕES </v>
      </c>
      <c r="D15" s="211">
        <f>'PO GERAL'!K37</f>
        <v>13541.529999999999</v>
      </c>
      <c r="E15" s="212">
        <f t="shared" si="6"/>
        <v>3.5024628092761695E-3</v>
      </c>
      <c r="F15" s="211"/>
      <c r="G15" s="213">
        <f t="shared" si="0"/>
        <v>0</v>
      </c>
      <c r="H15" s="211"/>
      <c r="I15" s="213">
        <f t="shared" si="1"/>
        <v>0</v>
      </c>
      <c r="J15" s="211"/>
      <c r="K15" s="213">
        <f t="shared" si="2"/>
        <v>0</v>
      </c>
      <c r="L15" s="211"/>
      <c r="M15" s="214">
        <f t="shared" si="3"/>
        <v>0</v>
      </c>
      <c r="N15" s="211"/>
      <c r="O15" s="214">
        <f t="shared" si="4"/>
        <v>0</v>
      </c>
      <c r="P15" s="211"/>
      <c r="Q15" s="214">
        <f t="shared" si="5"/>
        <v>0</v>
      </c>
      <c r="R15" s="211"/>
      <c r="S15" s="213">
        <f t="shared" si="7"/>
        <v>0</v>
      </c>
      <c r="T15" s="211"/>
      <c r="U15" s="213">
        <f t="shared" si="8"/>
        <v>0</v>
      </c>
      <c r="V15" s="211"/>
      <c r="W15" s="207">
        <f t="shared" si="9"/>
        <v>0</v>
      </c>
      <c r="X15" s="211"/>
      <c r="Y15" s="208">
        <f t="shared" si="10"/>
        <v>0</v>
      </c>
      <c r="Z15" s="211"/>
      <c r="AA15" s="208">
        <f t="shared" si="11"/>
        <v>0</v>
      </c>
      <c r="AB15" s="211"/>
      <c r="AC15" s="208">
        <f t="shared" si="12"/>
        <v>0</v>
      </c>
      <c r="AD15" s="211"/>
      <c r="AE15" s="208">
        <f t="shared" si="13"/>
        <v>0</v>
      </c>
      <c r="AF15" s="211"/>
      <c r="AG15" s="208">
        <f t="shared" si="14"/>
        <v>0</v>
      </c>
      <c r="AH15" s="211"/>
      <c r="AI15" s="208">
        <f t="shared" si="15"/>
        <v>0</v>
      </c>
      <c r="AJ15" s="211">
        <v>6770.76</v>
      </c>
      <c r="AK15" s="208">
        <f t="shared" si="16"/>
        <v>0.49999963076550441</v>
      </c>
      <c r="AL15" s="211">
        <v>6770.77</v>
      </c>
      <c r="AM15" s="208">
        <f t="shared" si="17"/>
        <v>0.50000036923449576</v>
      </c>
      <c r="AN15" s="211"/>
      <c r="AO15" s="208">
        <f t="shared" si="18"/>
        <v>0</v>
      </c>
      <c r="AP15" s="227"/>
      <c r="AQ15" s="228"/>
    </row>
    <row r="16" spans="1:43" s="175" customFormat="1" ht="23.25" customHeight="1" x14ac:dyDescent="0.2">
      <c r="B16" s="209">
        <v>5</v>
      </c>
      <c r="C16" s="210" t="str">
        <f>'[16]PO GERAL'!D42</f>
        <v xml:space="preserve">DRENAGEM </v>
      </c>
      <c r="D16" s="211">
        <f>'PO GERAL'!K43</f>
        <v>1490842.2400000002</v>
      </c>
      <c r="E16" s="212">
        <f t="shared" si="6"/>
        <v>0.38560040852828142</v>
      </c>
      <c r="F16" s="211">
        <f>105255.76+1232.97</f>
        <v>106488.73</v>
      </c>
      <c r="G16" s="213">
        <f t="shared" si="0"/>
        <v>7.1428570470340291E-2</v>
      </c>
      <c r="H16" s="211">
        <v>106488.73</v>
      </c>
      <c r="I16" s="213">
        <f t="shared" si="1"/>
        <v>7.1428570470340291E-2</v>
      </c>
      <c r="J16" s="211">
        <v>106488.73</v>
      </c>
      <c r="K16" s="213">
        <f t="shared" si="2"/>
        <v>7.1428570470340291E-2</v>
      </c>
      <c r="L16" s="211">
        <v>106488.73</v>
      </c>
      <c r="M16" s="214">
        <f t="shared" si="3"/>
        <v>7.1428570470340291E-2</v>
      </c>
      <c r="N16" s="211">
        <v>106488.73</v>
      </c>
      <c r="O16" s="214">
        <f t="shared" si="4"/>
        <v>7.1428570470340291E-2</v>
      </c>
      <c r="P16" s="211">
        <v>106488.73</v>
      </c>
      <c r="Q16" s="214">
        <f t="shared" si="5"/>
        <v>7.1428570470340291E-2</v>
      </c>
      <c r="R16" s="211">
        <v>106488.73</v>
      </c>
      <c r="S16" s="213">
        <f t="shared" si="7"/>
        <v>7.1428570470340291E-2</v>
      </c>
      <c r="T16" s="211">
        <v>106488.73</v>
      </c>
      <c r="U16" s="213">
        <f t="shared" si="8"/>
        <v>7.1428570470340291E-2</v>
      </c>
      <c r="V16" s="211">
        <v>106488.73</v>
      </c>
      <c r="W16" s="213">
        <f t="shared" si="9"/>
        <v>7.1428570470340291E-2</v>
      </c>
      <c r="X16" s="211">
        <v>106488.73</v>
      </c>
      <c r="Y16" s="214">
        <f t="shared" si="10"/>
        <v>7.1428570470340291E-2</v>
      </c>
      <c r="Z16" s="211">
        <v>106488.73</v>
      </c>
      <c r="AA16" s="214">
        <f t="shared" si="11"/>
        <v>7.1428570470340291E-2</v>
      </c>
      <c r="AB16" s="211">
        <v>106488.73</v>
      </c>
      <c r="AC16" s="214">
        <f t="shared" si="12"/>
        <v>7.1428570470340291E-2</v>
      </c>
      <c r="AD16" s="211">
        <v>106488.73</v>
      </c>
      <c r="AE16" s="214">
        <f t="shared" si="13"/>
        <v>7.1428570470340291E-2</v>
      </c>
      <c r="AF16" s="211">
        <v>106488.75</v>
      </c>
      <c r="AG16" s="214">
        <f t="shared" si="14"/>
        <v>7.1428583885575977E-2</v>
      </c>
      <c r="AH16" s="211"/>
      <c r="AI16" s="214">
        <f t="shared" si="15"/>
        <v>0</v>
      </c>
      <c r="AJ16" s="211"/>
      <c r="AK16" s="214">
        <f t="shared" si="16"/>
        <v>0</v>
      </c>
      <c r="AL16" s="211"/>
      <c r="AM16" s="214">
        <f t="shared" si="17"/>
        <v>0</v>
      </c>
      <c r="AN16" s="211"/>
      <c r="AO16" s="214">
        <f t="shared" si="18"/>
        <v>0</v>
      </c>
      <c r="AP16" s="227"/>
      <c r="AQ16" s="228"/>
    </row>
    <row r="17" spans="2:43" s="175" customFormat="1" ht="20.25" customHeight="1" x14ac:dyDescent="0.2">
      <c r="B17" s="209">
        <v>6</v>
      </c>
      <c r="C17" s="210" t="str">
        <f>'[16]PO NETUNO'!C57:D57</f>
        <v xml:space="preserve">CONTENÇÕES </v>
      </c>
      <c r="D17" s="211">
        <f>'PO GERAL'!K58</f>
        <v>77553.3</v>
      </c>
      <c r="E17" s="212">
        <f t="shared" si="6"/>
        <v>2.00588522114294E-2</v>
      </c>
      <c r="F17" s="211"/>
      <c r="G17" s="213">
        <f t="shared" si="0"/>
        <v>0</v>
      </c>
      <c r="H17" s="211"/>
      <c r="I17" s="213">
        <f t="shared" si="1"/>
        <v>0</v>
      </c>
      <c r="J17" s="211"/>
      <c r="K17" s="213">
        <f t="shared" si="2"/>
        <v>0</v>
      </c>
      <c r="L17" s="211"/>
      <c r="M17" s="214">
        <f t="shared" si="3"/>
        <v>0</v>
      </c>
      <c r="N17" s="211">
        <v>19388.330000000002</v>
      </c>
      <c r="O17" s="214">
        <f t="shared" si="4"/>
        <v>0.25000006447178907</v>
      </c>
      <c r="P17" s="211">
        <v>19388.330000000002</v>
      </c>
      <c r="Q17" s="214">
        <f t="shared" si="5"/>
        <v>0.25000006447178907</v>
      </c>
      <c r="R17" s="211">
        <v>19388.330000000002</v>
      </c>
      <c r="S17" s="213">
        <f t="shared" si="7"/>
        <v>0.25000006447178907</v>
      </c>
      <c r="T17" s="211">
        <v>19388.310000000001</v>
      </c>
      <c r="U17" s="213">
        <f t="shared" si="8"/>
        <v>0.24999980658463278</v>
      </c>
      <c r="V17" s="211"/>
      <c r="W17" s="213">
        <f t="shared" si="9"/>
        <v>0</v>
      </c>
      <c r="X17" s="211"/>
      <c r="Y17" s="214">
        <f t="shared" si="10"/>
        <v>0</v>
      </c>
      <c r="Z17" s="211"/>
      <c r="AA17" s="214">
        <f t="shared" si="11"/>
        <v>0</v>
      </c>
      <c r="AB17" s="211"/>
      <c r="AC17" s="214">
        <f t="shared" si="12"/>
        <v>0</v>
      </c>
      <c r="AD17" s="211"/>
      <c r="AE17" s="214">
        <f t="shared" si="13"/>
        <v>0</v>
      </c>
      <c r="AF17" s="211"/>
      <c r="AG17" s="214">
        <f t="shared" si="14"/>
        <v>0</v>
      </c>
      <c r="AH17" s="211"/>
      <c r="AI17" s="214">
        <f t="shared" si="15"/>
        <v>0</v>
      </c>
      <c r="AJ17" s="211"/>
      <c r="AK17" s="214">
        <f t="shared" si="16"/>
        <v>0</v>
      </c>
      <c r="AL17" s="211"/>
      <c r="AM17" s="214">
        <f t="shared" si="17"/>
        <v>0</v>
      </c>
      <c r="AN17" s="211"/>
      <c r="AO17" s="214">
        <f t="shared" si="18"/>
        <v>0</v>
      </c>
      <c r="AP17" s="227"/>
      <c r="AQ17" s="228"/>
    </row>
    <row r="18" spans="2:43" s="175" customFormat="1" ht="17.25" customHeight="1" x14ac:dyDescent="0.2">
      <c r="B18" s="209">
        <v>7</v>
      </c>
      <c r="C18" s="210" t="str">
        <f>'[16]PO GERAL'!C64:D64</f>
        <v xml:space="preserve">GALERIA </v>
      </c>
      <c r="D18" s="211">
        <f>'PO GERAL'!K65</f>
        <v>9966.83</v>
      </c>
      <c r="E18" s="212">
        <f t="shared" si="6"/>
        <v>2.577880889484276E-3</v>
      </c>
      <c r="F18" s="211"/>
      <c r="G18" s="213">
        <f t="shared" si="0"/>
        <v>0</v>
      </c>
      <c r="H18" s="211"/>
      <c r="I18" s="213">
        <f t="shared" si="1"/>
        <v>0</v>
      </c>
      <c r="J18" s="211"/>
      <c r="K18" s="213">
        <f t="shared" si="2"/>
        <v>0</v>
      </c>
      <c r="L18" s="211"/>
      <c r="M18" s="214">
        <f t="shared" si="3"/>
        <v>0</v>
      </c>
      <c r="N18" s="211"/>
      <c r="O18" s="214">
        <f t="shared" si="4"/>
        <v>0</v>
      </c>
      <c r="P18" s="211"/>
      <c r="Q18" s="214">
        <f t="shared" si="5"/>
        <v>0</v>
      </c>
      <c r="R18" s="211"/>
      <c r="S18" s="213">
        <f t="shared" si="7"/>
        <v>0</v>
      </c>
      <c r="T18" s="211"/>
      <c r="U18" s="213">
        <f t="shared" si="8"/>
        <v>0</v>
      </c>
      <c r="V18" s="211"/>
      <c r="W18" s="213">
        <f t="shared" si="9"/>
        <v>0</v>
      </c>
      <c r="X18" s="211">
        <f>D18</f>
        <v>9966.83</v>
      </c>
      <c r="Y18" s="214">
        <f t="shared" si="10"/>
        <v>1</v>
      </c>
      <c r="Z18" s="211"/>
      <c r="AA18" s="214">
        <f t="shared" si="11"/>
        <v>0</v>
      </c>
      <c r="AB18" s="211"/>
      <c r="AC18" s="214">
        <f t="shared" si="12"/>
        <v>0</v>
      </c>
      <c r="AD18" s="211"/>
      <c r="AE18" s="214">
        <f t="shared" si="13"/>
        <v>0</v>
      </c>
      <c r="AF18" s="211"/>
      <c r="AG18" s="214">
        <f t="shared" si="14"/>
        <v>0</v>
      </c>
      <c r="AH18" s="211"/>
      <c r="AI18" s="214">
        <f t="shared" si="15"/>
        <v>0</v>
      </c>
      <c r="AJ18" s="211"/>
      <c r="AK18" s="214">
        <f t="shared" si="16"/>
        <v>0</v>
      </c>
      <c r="AL18" s="211"/>
      <c r="AM18" s="214">
        <f t="shared" si="17"/>
        <v>0</v>
      </c>
      <c r="AN18" s="211"/>
      <c r="AO18" s="214">
        <f t="shared" si="18"/>
        <v>0</v>
      </c>
      <c r="AP18" s="227"/>
      <c r="AQ18" s="228"/>
    </row>
    <row r="19" spans="2:43" s="175" customFormat="1" ht="23.25" customHeight="1" x14ac:dyDescent="0.2">
      <c r="B19" s="209">
        <v>8</v>
      </c>
      <c r="C19" s="210" t="str">
        <f>'[16]PO GERAL'!C71:D71</f>
        <v xml:space="preserve">SERVIÇOES COMPLEMENTARES </v>
      </c>
      <c r="D19" s="211">
        <f>'PO GERAL'!K72</f>
        <v>18955.509999999998</v>
      </c>
      <c r="E19" s="212">
        <f t="shared" si="6"/>
        <v>4.9027671766678155E-3</v>
      </c>
      <c r="F19" s="211"/>
      <c r="G19" s="213">
        <f t="shared" si="0"/>
        <v>0</v>
      </c>
      <c r="H19" s="211"/>
      <c r="I19" s="213">
        <f t="shared" si="1"/>
        <v>0</v>
      </c>
      <c r="J19" s="211"/>
      <c r="K19" s="213">
        <f t="shared" si="2"/>
        <v>0</v>
      </c>
      <c r="L19" s="211"/>
      <c r="M19" s="214">
        <f t="shared" si="3"/>
        <v>0</v>
      </c>
      <c r="N19" s="211">
        <v>2971.92</v>
      </c>
      <c r="O19" s="214">
        <f t="shared" si="4"/>
        <v>0.15678396413496659</v>
      </c>
      <c r="P19" s="211">
        <v>2971.92</v>
      </c>
      <c r="Q19" s="214">
        <f t="shared" si="5"/>
        <v>0.15678396413496659</v>
      </c>
      <c r="R19" s="211">
        <v>2971.93</v>
      </c>
      <c r="S19" s="213">
        <f t="shared" si="7"/>
        <v>0.15678449168605857</v>
      </c>
      <c r="T19" s="211">
        <f>R19</f>
        <v>2971.93</v>
      </c>
      <c r="U19" s="213">
        <f t="shared" si="8"/>
        <v>0.15678449168605857</v>
      </c>
      <c r="V19" s="211"/>
      <c r="W19" s="213">
        <f t="shared" si="9"/>
        <v>0</v>
      </c>
      <c r="X19" s="211">
        <v>5807.89</v>
      </c>
      <c r="Y19" s="214">
        <f t="shared" si="10"/>
        <v>0.30639587117413358</v>
      </c>
      <c r="Z19" s="211"/>
      <c r="AA19" s="214">
        <f t="shared" si="11"/>
        <v>0</v>
      </c>
      <c r="AB19" s="211"/>
      <c r="AC19" s="214">
        <f t="shared" si="12"/>
        <v>0</v>
      </c>
      <c r="AD19" s="211"/>
      <c r="AE19" s="214">
        <f t="shared" si="13"/>
        <v>0</v>
      </c>
      <c r="AF19" s="211"/>
      <c r="AG19" s="214">
        <f t="shared" si="14"/>
        <v>0</v>
      </c>
      <c r="AH19" s="211"/>
      <c r="AI19" s="214">
        <f t="shared" si="15"/>
        <v>0</v>
      </c>
      <c r="AJ19" s="211"/>
      <c r="AK19" s="214">
        <f t="shared" si="16"/>
        <v>0</v>
      </c>
      <c r="AL19" s="211"/>
      <c r="AM19" s="214">
        <f t="shared" si="17"/>
        <v>0</v>
      </c>
      <c r="AN19" s="211">
        <f>1198.78+61.14</f>
        <v>1259.92</v>
      </c>
      <c r="AO19" s="214">
        <f t="shared" si="18"/>
        <v>6.6467217183816221E-2</v>
      </c>
      <c r="AP19" s="227"/>
      <c r="AQ19" s="228"/>
    </row>
    <row r="20" spans="2:43" ht="21.75" customHeight="1" x14ac:dyDescent="0.2">
      <c r="B20" s="215"/>
      <c r="C20" s="216"/>
      <c r="D20" s="217"/>
      <c r="E20" s="218"/>
      <c r="F20" s="217"/>
      <c r="G20" s="219"/>
      <c r="H20" s="217"/>
      <c r="I20" s="219"/>
      <c r="J20" s="217"/>
      <c r="K20" s="219"/>
      <c r="L20" s="217"/>
      <c r="M20" s="219"/>
      <c r="N20" s="217"/>
      <c r="O20" s="219"/>
      <c r="P20" s="217"/>
      <c r="Q20" s="219"/>
      <c r="R20" s="217"/>
      <c r="S20" s="219"/>
      <c r="T20" s="217"/>
      <c r="U20" s="219"/>
      <c r="V20" s="217"/>
      <c r="W20" s="219"/>
      <c r="X20" s="217"/>
      <c r="Y20" s="219"/>
      <c r="Z20" s="217"/>
      <c r="AA20" s="219"/>
      <c r="AB20" s="217"/>
      <c r="AC20" s="208" t="str">
        <f t="shared" si="12"/>
        <v/>
      </c>
      <c r="AD20" s="217"/>
      <c r="AE20" s="219"/>
      <c r="AF20" s="217"/>
      <c r="AG20" s="219"/>
      <c r="AH20" s="217"/>
      <c r="AI20" s="219"/>
      <c r="AJ20" s="217"/>
      <c r="AK20" s="219"/>
      <c r="AL20" s="217"/>
      <c r="AM20" s="219"/>
      <c r="AN20" s="217"/>
      <c r="AO20" s="219"/>
      <c r="AP20" s="199"/>
      <c r="AQ20" s="199"/>
    </row>
    <row r="21" spans="2:43" ht="15" customHeight="1" x14ac:dyDescent="0.2">
      <c r="B21" s="296" t="s">
        <v>983</v>
      </c>
      <c r="C21" s="296"/>
      <c r="D21" s="220">
        <f>SUM(D12:D19)</f>
        <v>3866288.02</v>
      </c>
      <c r="E21" s="221">
        <f>SUM(E12:E19)</f>
        <v>1.0000000000000002</v>
      </c>
      <c r="F21" s="222">
        <f>SUM(F12:F19)</f>
        <v>154319.28</v>
      </c>
      <c r="G21" s="223">
        <f>IFERROR(F21/$D$21,0)</f>
        <v>3.9914067240132821E-2</v>
      </c>
      <c r="H21" s="222">
        <f>ROUND(SUM(H12:H19),2)</f>
        <v>236345.42</v>
      </c>
      <c r="I21" s="223">
        <f>IFERROR(H21/$D$21,0)</f>
        <v>6.1129801705771522E-2</v>
      </c>
      <c r="J21" s="222">
        <f>SUM(J12:J19)</f>
        <v>236345.41999999998</v>
      </c>
      <c r="K21" s="223">
        <f>IFERROR(J21/$D$21,0)</f>
        <v>6.1129801705771515E-2</v>
      </c>
      <c r="L21" s="222">
        <f>SUM(L12:L19)</f>
        <v>236345.41999999998</v>
      </c>
      <c r="M21" s="223">
        <f>IFERROR(L21/$D$21,0)</f>
        <v>6.1129801705771515E-2</v>
      </c>
      <c r="N21" s="222">
        <f>SUM(N12:N19)</f>
        <v>258705.67</v>
      </c>
      <c r="O21" s="223">
        <f>IFERROR(N21/$D$21,0)</f>
        <v>6.6913191325047736E-2</v>
      </c>
      <c r="P21" s="222">
        <f>SUM(P12:P19)</f>
        <v>258705.67</v>
      </c>
      <c r="Q21" s="223">
        <f>IFERROR(P21/$D$21,0)</f>
        <v>6.6913191325047736E-2</v>
      </c>
      <c r="R21" s="222">
        <f>SUM(R12:R19)</f>
        <v>258705.68</v>
      </c>
      <c r="S21" s="223">
        <f>IFERROR(R21/$D$21,0)</f>
        <v>6.6913193911507921E-2</v>
      </c>
      <c r="T21" s="222">
        <f>SUM(T12:T19)</f>
        <v>258705.65999999997</v>
      </c>
      <c r="U21" s="223">
        <f>IFERROR(T21/$D$21,0)</f>
        <v>6.6913188738587551E-2</v>
      </c>
      <c r="V21" s="222">
        <f>SUM(V12:V19)</f>
        <v>236345.41999999998</v>
      </c>
      <c r="W21" s="223">
        <f>IFERROR(V21/$D$21,0)</f>
        <v>6.1129801705771515E-2</v>
      </c>
      <c r="X21" s="222">
        <f>SUM(X12:X19)</f>
        <v>252120.13999999998</v>
      </c>
      <c r="Y21" s="223">
        <f>IFERROR(X21/$D$21,0)</f>
        <v>6.5209870215514873E-2</v>
      </c>
      <c r="Z21" s="222">
        <f>SUM(Z12:Z19)</f>
        <v>236345.41999999998</v>
      </c>
      <c r="AA21" s="223">
        <f>IFERROR(Z21/$D$21,0)</f>
        <v>6.1129801705771515E-2</v>
      </c>
      <c r="AB21" s="222">
        <f>SUM(AB12:AB19)</f>
        <v>236345.41999999998</v>
      </c>
      <c r="AC21" s="223">
        <f>IFERROR(AB21/$D$21,0)</f>
        <v>6.1129801705771515E-2</v>
      </c>
      <c r="AD21" s="222">
        <f>SUM(AD12:AD19)</f>
        <v>236345.41999999998</v>
      </c>
      <c r="AE21" s="223">
        <f>IFERROR(AD21/$D$21,0)</f>
        <v>6.1129801705771515E-2</v>
      </c>
      <c r="AF21" s="222">
        <f>SUM(AF12:AF19)</f>
        <v>236345.44</v>
      </c>
      <c r="AG21" s="223">
        <f>IFERROR(AF21/$D$21,0)</f>
        <v>6.1129806878691878E-2</v>
      </c>
      <c r="AH21" s="222">
        <f>SUM(AH12:AH19)</f>
        <v>129856.7</v>
      </c>
      <c r="AI21" s="223">
        <f>IFERROR(AH21/$D$21,0)</f>
        <v>3.3586918338277344E-2</v>
      </c>
      <c r="AJ21" s="222">
        <f>SUM(AJ12:AJ19)</f>
        <v>136627.46</v>
      </c>
      <c r="AK21" s="223">
        <f>IFERROR(AJ21/$D$21,0)</f>
        <v>3.5338148449685337E-2</v>
      </c>
      <c r="AL21" s="222">
        <f>SUM(AL12:AL19)</f>
        <v>136662.32999999999</v>
      </c>
      <c r="AM21" s="223">
        <f>IFERROR(AL21/$D$21,0)</f>
        <v>3.5347167436325655E-2</v>
      </c>
      <c r="AN21" s="222">
        <f>SUM(AN12:AN19)</f>
        <v>131116.18000000002</v>
      </c>
      <c r="AO21" s="223">
        <f>IFERROR(AN21/$D$21,0)</f>
        <v>3.3912677824762788E-2</v>
      </c>
      <c r="AP21" s="199"/>
      <c r="AQ21" s="199"/>
    </row>
    <row r="22" spans="2:43" ht="15" customHeight="1" x14ac:dyDescent="0.2">
      <c r="B22" s="296" t="s">
        <v>984</v>
      </c>
      <c r="C22" s="296"/>
      <c r="D22" s="224">
        <f>LARGE(F22:AO41,1)</f>
        <v>3866288.15</v>
      </c>
      <c r="E22" s="221">
        <f>IFERROR(D22/D21,0)</f>
        <v>1.0000000336239823</v>
      </c>
      <c r="F22" s="225">
        <f>F21</f>
        <v>154319.28</v>
      </c>
      <c r="G22" s="226">
        <f>G21</f>
        <v>3.9914067240132821E-2</v>
      </c>
      <c r="H22" s="225">
        <f t="shared" ref="H22:AN22" si="19">F22+H21</f>
        <v>390664.7</v>
      </c>
      <c r="I22" s="226">
        <f t="shared" si="19"/>
        <v>0.10104386894590434</v>
      </c>
      <c r="J22" s="225">
        <f t="shared" si="19"/>
        <v>627010.12</v>
      </c>
      <c r="K22" s="226">
        <f t="shared" si="19"/>
        <v>0.16217367065167584</v>
      </c>
      <c r="L22" s="225">
        <f t="shared" si="19"/>
        <v>863355.54</v>
      </c>
      <c r="M22" s="221">
        <f t="shared" si="19"/>
        <v>0.22330347235744735</v>
      </c>
      <c r="N22" s="225">
        <f t="shared" si="19"/>
        <v>1122061.21</v>
      </c>
      <c r="O22" s="221">
        <f t="shared" si="19"/>
        <v>0.2902166636824951</v>
      </c>
      <c r="P22" s="225">
        <f t="shared" si="19"/>
        <v>1380766.88</v>
      </c>
      <c r="Q22" s="221">
        <f>O22+Q21</f>
        <v>0.35712985500754285</v>
      </c>
      <c r="R22" s="225">
        <f t="shared" si="19"/>
        <v>1639472.5599999998</v>
      </c>
      <c r="S22" s="226">
        <f>Q22+S21</f>
        <v>0.42404304891905076</v>
      </c>
      <c r="T22" s="225">
        <f t="shared" si="19"/>
        <v>1898178.2199999997</v>
      </c>
      <c r="U22" s="226">
        <f>S22+U21</f>
        <v>0.49095623765763829</v>
      </c>
      <c r="V22" s="225">
        <f t="shared" si="19"/>
        <v>2134523.6399999997</v>
      </c>
      <c r="W22" s="226">
        <f>U22+W21</f>
        <v>0.55208603936340983</v>
      </c>
      <c r="X22" s="225">
        <f t="shared" si="19"/>
        <v>2386643.7799999998</v>
      </c>
      <c r="Y22" s="221">
        <f>W22+Y21</f>
        <v>0.61729590957892466</v>
      </c>
      <c r="Z22" s="225">
        <f t="shared" si="19"/>
        <v>2622989.1999999997</v>
      </c>
      <c r="AA22" s="221">
        <f>Y22+AA21</f>
        <v>0.6784257112846962</v>
      </c>
      <c r="AB22" s="225">
        <f t="shared" si="19"/>
        <v>2859334.6199999996</v>
      </c>
      <c r="AC22" s="221">
        <f t="shared" ref="AC22:AG22" si="20">AA22+AC21</f>
        <v>0.73955551299046773</v>
      </c>
      <c r="AD22" s="225">
        <f t="shared" si="19"/>
        <v>3095680.0399999996</v>
      </c>
      <c r="AE22" s="221">
        <f t="shared" si="20"/>
        <v>0.80068531469623927</v>
      </c>
      <c r="AF22" s="225">
        <f t="shared" si="19"/>
        <v>3332025.4799999995</v>
      </c>
      <c r="AG22" s="221">
        <f t="shared" si="20"/>
        <v>0.86181512157493112</v>
      </c>
      <c r="AH22" s="225">
        <f t="shared" si="19"/>
        <v>3461882.1799999997</v>
      </c>
      <c r="AI22" s="221">
        <f>AG22+AI21</f>
        <v>0.89540203991320844</v>
      </c>
      <c r="AJ22" s="225">
        <f t="shared" si="19"/>
        <v>3598509.6399999997</v>
      </c>
      <c r="AK22" s="221">
        <f t="shared" ref="AK22:AO22" si="21">AI22+AK21</f>
        <v>0.93074018836289374</v>
      </c>
      <c r="AL22" s="225">
        <f t="shared" si="19"/>
        <v>3735171.9699999997</v>
      </c>
      <c r="AM22" s="221">
        <f t="shared" si="21"/>
        <v>0.96608735579921934</v>
      </c>
      <c r="AN22" s="225">
        <f t="shared" si="19"/>
        <v>3866288.15</v>
      </c>
      <c r="AO22" s="221">
        <f t="shared" si="21"/>
        <v>1.000000033623982</v>
      </c>
      <c r="AP22" s="199"/>
      <c r="AQ22" s="199"/>
    </row>
    <row r="23" spans="2:43" ht="15" customHeight="1" x14ac:dyDescent="0.2">
      <c r="H23" s="180"/>
      <c r="J23" s="180"/>
      <c r="L23" s="180"/>
      <c r="N23" s="180"/>
      <c r="P23" s="180"/>
      <c r="R23" s="180"/>
      <c r="S23" s="38"/>
      <c r="T23" s="180"/>
      <c r="V23" s="180"/>
      <c r="X23" s="180"/>
      <c r="Z23" s="180"/>
      <c r="AB23" s="180"/>
      <c r="AD23" s="180"/>
      <c r="AF23" s="180"/>
      <c r="AH23" s="180"/>
      <c r="AJ23" s="180"/>
      <c r="AL23" s="180"/>
      <c r="AN23" s="180"/>
    </row>
    <row r="24" spans="2:43" ht="15" customHeight="1" x14ac:dyDescent="0.2">
      <c r="R24" s="37"/>
      <c r="S24" s="38"/>
    </row>
    <row r="25" spans="2:43" ht="15" customHeight="1" x14ac:dyDescent="0.25">
      <c r="B25" s="39"/>
      <c r="R25" s="37"/>
      <c r="S25" s="38"/>
    </row>
    <row r="26" spans="2:43" ht="15" customHeight="1" x14ac:dyDescent="0.2">
      <c r="B26" s="31"/>
      <c r="D26" s="179"/>
      <c r="R26" s="37"/>
      <c r="S26" s="38"/>
    </row>
    <row r="27" spans="2:43" ht="15" customHeight="1" x14ac:dyDescent="0.2">
      <c r="B27" s="32"/>
      <c r="R27" s="37"/>
      <c r="S27" s="38"/>
    </row>
    <row r="28" spans="2:43" ht="15" customHeight="1" x14ac:dyDescent="0.2">
      <c r="B28" s="32"/>
      <c r="R28" s="37"/>
      <c r="S28" s="38"/>
    </row>
    <row r="29" spans="2:43" ht="15" customHeight="1" x14ac:dyDescent="0.2"/>
    <row r="30" spans="2:43" ht="15" customHeight="1" x14ac:dyDescent="0.2"/>
    <row r="31" spans="2:43" ht="15" customHeight="1" x14ac:dyDescent="0.2">
      <c r="B31" s="40"/>
    </row>
    <row r="32" spans="2:43" ht="15" customHeight="1" x14ac:dyDescent="0.2">
      <c r="C32" s="30"/>
      <c r="D32" s="30"/>
      <c r="E32" s="30"/>
      <c r="F32" s="30"/>
    </row>
    <row r="33" spans="18:18" ht="15" customHeight="1" x14ac:dyDescent="0.2"/>
    <row r="34" spans="18:18" ht="15" customHeight="1" x14ac:dyDescent="0.2"/>
    <row r="35" spans="18:18" ht="15" customHeight="1" x14ac:dyDescent="0.2"/>
    <row r="36" spans="18:18" ht="15" customHeight="1" x14ac:dyDescent="0.2"/>
    <row r="37" spans="18:18" ht="15" customHeight="1" x14ac:dyDescent="0.2"/>
    <row r="38" spans="18:18" ht="15" customHeight="1" x14ac:dyDescent="0.2"/>
    <row r="39" spans="18:18" ht="15" customHeight="1" x14ac:dyDescent="0.2"/>
    <row r="40" spans="18:18" ht="15" customHeight="1" x14ac:dyDescent="0.2"/>
    <row r="41" spans="18:18" ht="15" customHeight="1" x14ac:dyDescent="0.2"/>
    <row r="42" spans="18:18" ht="15" customHeight="1" x14ac:dyDescent="0.2"/>
    <row r="43" spans="18:18" ht="15" customHeight="1" x14ac:dyDescent="0.2">
      <c r="R43" s="34"/>
    </row>
    <row r="44" spans="18:18" ht="15" customHeight="1" x14ac:dyDescent="0.2"/>
    <row r="45" spans="18:18" ht="15" customHeight="1" x14ac:dyDescent="0.2"/>
    <row r="46" spans="18:18" ht="15" customHeight="1" x14ac:dyDescent="0.2"/>
    <row r="47" spans="18:18" ht="15" customHeight="1" x14ac:dyDescent="0.2"/>
    <row r="48" spans="18:1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sheetData>
  <mergeCells count="32">
    <mergeCell ref="B21:C21"/>
    <mergeCell ref="B22:C22"/>
    <mergeCell ref="AJ10:AK10"/>
    <mergeCell ref="AL10:AM10"/>
    <mergeCell ref="AN10:AO10"/>
    <mergeCell ref="AB10:AC10"/>
    <mergeCell ref="AD10:AE10"/>
    <mergeCell ref="AF10:AG10"/>
    <mergeCell ref="AH10:AI10"/>
    <mergeCell ref="R10:S10"/>
    <mergeCell ref="T10:U10"/>
    <mergeCell ref="V10:W10"/>
    <mergeCell ref="X10:Y10"/>
    <mergeCell ref="B2:G2"/>
    <mergeCell ref="H2:Q2"/>
    <mergeCell ref="R2:AA2"/>
    <mergeCell ref="B3:G3"/>
    <mergeCell ref="B9:G9"/>
    <mergeCell ref="H9:Q9"/>
    <mergeCell ref="R9:AA9"/>
    <mergeCell ref="AJ9:AQ9"/>
    <mergeCell ref="AJ3:AQ3"/>
    <mergeCell ref="B10:B11"/>
    <mergeCell ref="D10:E10"/>
    <mergeCell ref="F10:G10"/>
    <mergeCell ref="Z10:AA10"/>
    <mergeCell ref="P10:Q10"/>
    <mergeCell ref="H10:I10"/>
    <mergeCell ref="J10:K10"/>
    <mergeCell ref="L10:M10"/>
    <mergeCell ref="N10:O10"/>
    <mergeCell ref="AB9:AI9"/>
  </mergeCells>
  <printOptions horizontalCentered="1"/>
  <pageMargins left="0.59055118110236227" right="0.59055118110236227" top="0.78740157480314965" bottom="0.98425196850393704" header="0.19685039370078741" footer="0.19685039370078741"/>
  <pageSetup paperSize="9" fitToWidth="0" orientation="landscape" r:id="rId1"/>
  <headerFooter scaleWithDoc="0">
    <oddFooter>&amp;C________________________________________Carimbo e Assinatura do Responsável Técnico&amp;RPágina &amp;P de &amp;N</oddFooter>
  </headerFooter>
  <colBreaks count="4" manualBreakCount="4">
    <brk id="7" min="1" max="21" man="1"/>
    <brk id="17" min="1" max="21" man="1"/>
    <brk id="27" min="1" max="21" man="1"/>
    <brk id="35" min="1" max="21"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5"/>
  <sheetViews>
    <sheetView workbookViewId="0"/>
  </sheetViews>
  <sheetFormatPr defaultRowHeight="15" customHeight="1" x14ac:dyDescent="0.25"/>
  <cols>
    <col min="1" max="1" width="30" bestFit="1" customWidth="1"/>
    <col min="2" max="2" width="61.140625" bestFit="1" customWidth="1"/>
    <col min="3" max="3" width="34" bestFit="1" customWidth="1"/>
    <col min="4" max="4" width="25" bestFit="1" customWidth="1"/>
  </cols>
  <sheetData>
    <row r="1" spans="1:5" s="1" customFormat="1" ht="15" customHeight="1" x14ac:dyDescent="0.25">
      <c r="A1" s="6" t="s">
        <v>74</v>
      </c>
      <c r="B1" s="6" t="s">
        <v>75</v>
      </c>
      <c r="C1" s="6" t="s">
        <v>76</v>
      </c>
      <c r="D1" s="6" t="s">
        <v>77</v>
      </c>
      <c r="E1" s="6" t="s">
        <v>932</v>
      </c>
    </row>
    <row r="2" spans="1:5" ht="15" customHeight="1" x14ac:dyDescent="0.25">
      <c r="A2" s="7" t="s">
        <v>78</v>
      </c>
      <c r="B2" s="8" t="s">
        <v>985</v>
      </c>
      <c r="C2" s="8" t="s">
        <v>50</v>
      </c>
      <c r="D2" s="9" t="s">
        <v>67</v>
      </c>
      <c r="E2" t="s">
        <v>933</v>
      </c>
    </row>
    <row r="3" spans="1:5" ht="15" customHeight="1" x14ac:dyDescent="0.25">
      <c r="A3" s="7" t="s">
        <v>79</v>
      </c>
      <c r="B3" s="8" t="s">
        <v>986</v>
      </c>
      <c r="C3" s="8" t="s">
        <v>51</v>
      </c>
      <c r="D3" s="9" t="s">
        <v>68</v>
      </c>
      <c r="E3" t="s">
        <v>934</v>
      </c>
    </row>
    <row r="4" spans="1:5" ht="15" customHeight="1" x14ac:dyDescent="0.25">
      <c r="A4" s="7" t="s">
        <v>80</v>
      </c>
      <c r="B4" s="8" t="s">
        <v>1</v>
      </c>
      <c r="C4" s="8" t="s">
        <v>52</v>
      </c>
      <c r="D4" s="9" t="s">
        <v>69</v>
      </c>
      <c r="E4" t="s">
        <v>935</v>
      </c>
    </row>
    <row r="5" spans="1:5" ht="15" customHeight="1" x14ac:dyDescent="0.25">
      <c r="A5" s="7" t="s">
        <v>81</v>
      </c>
      <c r="B5" s="8" t="s">
        <v>2</v>
      </c>
      <c r="C5" s="8" t="s">
        <v>53</v>
      </c>
      <c r="D5" s="9" t="s">
        <v>70</v>
      </c>
      <c r="E5" t="s">
        <v>936</v>
      </c>
    </row>
    <row r="6" spans="1:5" ht="15" customHeight="1" x14ac:dyDescent="0.25">
      <c r="A6" s="7" t="s">
        <v>82</v>
      </c>
      <c r="B6" s="8" t="s">
        <v>3</v>
      </c>
      <c r="C6" s="8" t="s">
        <v>54</v>
      </c>
      <c r="D6" s="9" t="s">
        <v>71</v>
      </c>
      <c r="E6" t="s">
        <v>937</v>
      </c>
    </row>
    <row r="7" spans="1:5" ht="15" customHeight="1" x14ac:dyDescent="0.25">
      <c r="A7" s="7" t="s">
        <v>83</v>
      </c>
      <c r="B7" s="8" t="s">
        <v>4</v>
      </c>
      <c r="C7" s="8" t="s">
        <v>55</v>
      </c>
      <c r="D7" s="8"/>
      <c r="E7" t="s">
        <v>938</v>
      </c>
    </row>
    <row r="8" spans="1:5" ht="15" customHeight="1" x14ac:dyDescent="0.25">
      <c r="A8" s="7" t="s">
        <v>84</v>
      </c>
      <c r="B8" s="8" t="s">
        <v>5</v>
      </c>
      <c r="C8" s="8" t="s">
        <v>56</v>
      </c>
      <c r="D8" s="8"/>
      <c r="E8" t="s">
        <v>939</v>
      </c>
    </row>
    <row r="9" spans="1:5" ht="15" customHeight="1" x14ac:dyDescent="0.25">
      <c r="A9" s="7" t="s">
        <v>85</v>
      </c>
      <c r="B9" s="8" t="s">
        <v>6</v>
      </c>
      <c r="C9" s="8" t="s">
        <v>57</v>
      </c>
      <c r="D9" s="8"/>
    </row>
    <row r="10" spans="1:5" ht="15" customHeight="1" x14ac:dyDescent="0.25">
      <c r="A10" s="7" t="s">
        <v>86</v>
      </c>
      <c r="B10" s="8" t="s">
        <v>7</v>
      </c>
      <c r="C10" s="8" t="s">
        <v>58</v>
      </c>
      <c r="D10" s="8"/>
    </row>
    <row r="11" spans="1:5" ht="15" customHeight="1" x14ac:dyDescent="0.25">
      <c r="A11" s="7" t="s">
        <v>87</v>
      </c>
      <c r="B11" s="8" t="s">
        <v>994</v>
      </c>
      <c r="C11" s="8" t="s">
        <v>59</v>
      </c>
      <c r="D11" s="8"/>
    </row>
    <row r="12" spans="1:5" ht="15" customHeight="1" x14ac:dyDescent="0.25">
      <c r="A12" s="7" t="s">
        <v>88</v>
      </c>
      <c r="B12" s="8" t="s">
        <v>998</v>
      </c>
      <c r="C12" s="8" t="s">
        <v>60</v>
      </c>
      <c r="D12" s="8"/>
    </row>
    <row r="13" spans="1:5" ht="15" customHeight="1" x14ac:dyDescent="0.25">
      <c r="A13" s="7" t="s">
        <v>89</v>
      </c>
      <c r="B13" s="8" t="s">
        <v>8</v>
      </c>
      <c r="C13" s="8" t="s">
        <v>61</v>
      </c>
      <c r="D13" s="8"/>
    </row>
    <row r="14" spans="1:5" ht="15" customHeight="1" x14ac:dyDescent="0.25">
      <c r="A14" s="7" t="s">
        <v>90</v>
      </c>
      <c r="B14" s="8" t="s">
        <v>9</v>
      </c>
      <c r="C14" s="8" t="s">
        <v>62</v>
      </c>
      <c r="D14" s="8"/>
    </row>
    <row r="15" spans="1:5" ht="15" customHeight="1" x14ac:dyDescent="0.25">
      <c r="A15" s="7" t="s">
        <v>91</v>
      </c>
      <c r="B15" s="8" t="s">
        <v>10</v>
      </c>
      <c r="C15" s="8" t="s">
        <v>63</v>
      </c>
      <c r="D15" s="8"/>
    </row>
    <row r="16" spans="1:5" ht="15" customHeight="1" x14ac:dyDescent="0.25">
      <c r="A16" s="7" t="s">
        <v>92</v>
      </c>
      <c r="B16" s="8" t="s">
        <v>11</v>
      </c>
      <c r="C16" s="8"/>
      <c r="D16" s="8"/>
    </row>
    <row r="17" spans="1:4" ht="15" customHeight="1" x14ac:dyDescent="0.25">
      <c r="A17" s="7" t="s">
        <v>93</v>
      </c>
      <c r="B17" s="8" t="s">
        <v>12</v>
      </c>
      <c r="C17" s="8"/>
      <c r="D17" s="8"/>
    </row>
    <row r="18" spans="1:4" ht="15" customHeight="1" x14ac:dyDescent="0.25">
      <c r="A18" s="7" t="s">
        <v>94</v>
      </c>
      <c r="B18" s="8" t="s">
        <v>13</v>
      </c>
      <c r="C18" s="8"/>
      <c r="D18" s="8"/>
    </row>
    <row r="19" spans="1:4" ht="15" customHeight="1" x14ac:dyDescent="0.25">
      <c r="A19" s="7" t="s">
        <v>95</v>
      </c>
      <c r="B19" s="8" t="s">
        <v>14</v>
      </c>
      <c r="C19" s="8"/>
      <c r="D19" s="8"/>
    </row>
    <row r="20" spans="1:4" ht="15" customHeight="1" x14ac:dyDescent="0.25">
      <c r="A20" s="7" t="s">
        <v>96</v>
      </c>
      <c r="B20" s="8" t="s">
        <v>15</v>
      </c>
      <c r="C20" s="8"/>
      <c r="D20" s="8"/>
    </row>
    <row r="21" spans="1:4" ht="15" customHeight="1" x14ac:dyDescent="0.25">
      <c r="A21" s="7" t="s">
        <v>97</v>
      </c>
      <c r="B21" s="8" t="s">
        <v>995</v>
      </c>
      <c r="C21" s="8"/>
      <c r="D21" s="8"/>
    </row>
    <row r="22" spans="1:4" ht="15" customHeight="1" x14ac:dyDescent="0.25">
      <c r="A22" s="7" t="s">
        <v>98</v>
      </c>
      <c r="B22" s="8" t="s">
        <v>999</v>
      </c>
      <c r="C22" s="8"/>
      <c r="D22" s="8"/>
    </row>
    <row r="23" spans="1:4" ht="15" customHeight="1" x14ac:dyDescent="0.25">
      <c r="A23" s="7" t="s">
        <v>99</v>
      </c>
      <c r="B23" s="8" t="s">
        <v>16</v>
      </c>
      <c r="C23" s="8"/>
      <c r="D23" s="8"/>
    </row>
    <row r="24" spans="1:4" ht="15" customHeight="1" x14ac:dyDescent="0.25">
      <c r="A24" s="7" t="s">
        <v>100</v>
      </c>
      <c r="B24" s="8" t="s">
        <v>17</v>
      </c>
      <c r="C24" s="8"/>
      <c r="D24" s="8"/>
    </row>
    <row r="25" spans="1:4" ht="15" customHeight="1" x14ac:dyDescent="0.25">
      <c r="A25" s="7" t="s">
        <v>101</v>
      </c>
      <c r="B25" s="8" t="s">
        <v>18</v>
      </c>
      <c r="C25" s="8"/>
      <c r="D25" s="8"/>
    </row>
    <row r="26" spans="1:4" ht="15" customHeight="1" x14ac:dyDescent="0.25">
      <c r="A26" s="7" t="s">
        <v>102</v>
      </c>
      <c r="B26" s="8" t="s">
        <v>19</v>
      </c>
      <c r="C26" s="8"/>
      <c r="D26" s="8"/>
    </row>
    <row r="27" spans="1:4" ht="15" customHeight="1" x14ac:dyDescent="0.25">
      <c r="A27" s="7" t="s">
        <v>103</v>
      </c>
      <c r="B27" s="8" t="s">
        <v>20</v>
      </c>
      <c r="C27" s="8"/>
      <c r="D27" s="8"/>
    </row>
    <row r="28" spans="1:4" ht="15" customHeight="1" x14ac:dyDescent="0.25">
      <c r="A28" s="7" t="s">
        <v>104</v>
      </c>
      <c r="B28" s="8" t="s">
        <v>21</v>
      </c>
      <c r="C28" s="8"/>
      <c r="D28" s="8"/>
    </row>
    <row r="29" spans="1:4" ht="15" customHeight="1" x14ac:dyDescent="0.25">
      <c r="A29" s="7" t="s">
        <v>105</v>
      </c>
      <c r="B29" s="8" t="s">
        <v>22</v>
      </c>
      <c r="C29" s="8"/>
      <c r="D29" s="8"/>
    </row>
    <row r="30" spans="1:4" ht="15" customHeight="1" x14ac:dyDescent="0.25">
      <c r="A30" s="7" t="s">
        <v>106</v>
      </c>
      <c r="B30" s="8" t="s">
        <v>993</v>
      </c>
      <c r="C30" s="8"/>
      <c r="D30" s="8"/>
    </row>
    <row r="31" spans="1:4" ht="15" customHeight="1" x14ac:dyDescent="0.25">
      <c r="A31" s="7" t="s">
        <v>107</v>
      </c>
      <c r="B31" s="8" t="s">
        <v>997</v>
      </c>
      <c r="C31" s="8"/>
      <c r="D31" s="8"/>
    </row>
    <row r="32" spans="1:4" ht="15" customHeight="1" x14ac:dyDescent="0.25">
      <c r="A32" s="7" t="s">
        <v>108</v>
      </c>
      <c r="B32" s="8" t="s">
        <v>23</v>
      </c>
      <c r="C32" s="8"/>
      <c r="D32" s="8"/>
    </row>
    <row r="33" spans="1:4" ht="15" customHeight="1" x14ac:dyDescent="0.25">
      <c r="A33" s="7" t="s">
        <v>109</v>
      </c>
      <c r="B33" s="8" t="s">
        <v>24</v>
      </c>
      <c r="C33" s="8"/>
      <c r="D33" s="8"/>
    </row>
    <row r="34" spans="1:4" ht="15" customHeight="1" x14ac:dyDescent="0.25">
      <c r="A34" s="7" t="s">
        <v>110</v>
      </c>
      <c r="B34" s="8" t="s">
        <v>25</v>
      </c>
      <c r="C34" s="8"/>
      <c r="D34" s="8"/>
    </row>
    <row r="35" spans="1:4" ht="15" customHeight="1" x14ac:dyDescent="0.25">
      <c r="A35" s="7" t="s">
        <v>111</v>
      </c>
      <c r="B35" s="8" t="s">
        <v>26</v>
      </c>
      <c r="C35" s="8"/>
      <c r="D35" s="8"/>
    </row>
    <row r="36" spans="1:4" ht="15" customHeight="1" x14ac:dyDescent="0.25">
      <c r="A36" s="7" t="s">
        <v>112</v>
      </c>
      <c r="B36" s="8" t="s">
        <v>27</v>
      </c>
      <c r="C36" s="8"/>
      <c r="D36" s="8"/>
    </row>
    <row r="37" spans="1:4" ht="15" customHeight="1" x14ac:dyDescent="0.25">
      <c r="A37" s="7" t="s">
        <v>113</v>
      </c>
      <c r="B37" s="8" t="s">
        <v>28</v>
      </c>
      <c r="C37" s="8"/>
      <c r="D37" s="8"/>
    </row>
    <row r="38" spans="1:4" ht="15" customHeight="1" x14ac:dyDescent="0.25">
      <c r="A38" s="7" t="s">
        <v>114</v>
      </c>
      <c r="B38" s="8" t="s">
        <v>29</v>
      </c>
      <c r="C38" s="8"/>
      <c r="D38" s="8"/>
    </row>
    <row r="39" spans="1:4" ht="15" customHeight="1" x14ac:dyDescent="0.25">
      <c r="A39" s="7" t="s">
        <v>115</v>
      </c>
      <c r="B39" s="8" t="s">
        <v>30</v>
      </c>
      <c r="C39" s="8"/>
      <c r="D39" s="8"/>
    </row>
    <row r="40" spans="1:4" ht="15" customHeight="1" x14ac:dyDescent="0.25">
      <c r="A40" s="7" t="s">
        <v>116</v>
      </c>
      <c r="B40" s="8" t="s">
        <v>992</v>
      </c>
      <c r="C40" s="8"/>
      <c r="D40" s="8"/>
    </row>
    <row r="41" spans="1:4" ht="15" customHeight="1" x14ac:dyDescent="0.25">
      <c r="A41" s="7" t="s">
        <v>117</v>
      </c>
      <c r="B41" s="8" t="s">
        <v>996</v>
      </c>
      <c r="C41" s="8"/>
      <c r="D41" s="8"/>
    </row>
    <row r="42" spans="1:4" ht="15" customHeight="1" x14ac:dyDescent="0.25">
      <c r="A42" s="7" t="s">
        <v>118</v>
      </c>
      <c r="B42" s="8" t="s">
        <v>31</v>
      </c>
      <c r="C42" s="8"/>
      <c r="D42" s="8"/>
    </row>
    <row r="43" spans="1:4" ht="15" customHeight="1" x14ac:dyDescent="0.25">
      <c r="A43" s="7" t="s">
        <v>119</v>
      </c>
      <c r="B43" s="8" t="s">
        <v>32</v>
      </c>
      <c r="C43" s="8"/>
      <c r="D43" s="8"/>
    </row>
    <row r="44" spans="1:4" ht="15" customHeight="1" x14ac:dyDescent="0.25">
      <c r="A44" s="7" t="s">
        <v>120</v>
      </c>
      <c r="B44" s="8" t="s">
        <v>33</v>
      </c>
      <c r="C44" s="8"/>
      <c r="D44" s="8"/>
    </row>
    <row r="45" spans="1:4" ht="15" customHeight="1" x14ac:dyDescent="0.25">
      <c r="A45" s="7" t="s">
        <v>121</v>
      </c>
      <c r="B45" s="8" t="s">
        <v>34</v>
      </c>
      <c r="C45" s="8"/>
      <c r="D45" s="8"/>
    </row>
    <row r="46" spans="1:4" ht="15" customHeight="1" x14ac:dyDescent="0.25">
      <c r="A46" s="7" t="s">
        <v>122</v>
      </c>
      <c r="B46" s="8" t="s">
        <v>35</v>
      </c>
      <c r="C46" s="8"/>
      <c r="D46" s="8"/>
    </row>
    <row r="47" spans="1:4" ht="15" customHeight="1" x14ac:dyDescent="0.25">
      <c r="A47" s="7" t="s">
        <v>123</v>
      </c>
      <c r="B47" s="8" t="s">
        <v>36</v>
      </c>
      <c r="C47" s="8"/>
      <c r="D47" s="8"/>
    </row>
    <row r="48" spans="1:4" ht="15" customHeight="1" x14ac:dyDescent="0.25">
      <c r="A48" s="7" t="s">
        <v>124</v>
      </c>
      <c r="B48" s="8" t="s">
        <v>37</v>
      </c>
      <c r="C48" s="8"/>
      <c r="D48" s="8"/>
    </row>
    <row r="49" spans="1:4" ht="15" customHeight="1" x14ac:dyDescent="0.25">
      <c r="A49" s="7" t="s">
        <v>125</v>
      </c>
      <c r="B49" s="8" t="s">
        <v>37</v>
      </c>
      <c r="C49" s="8"/>
      <c r="D49" s="8"/>
    </row>
    <row r="50" spans="1:4" ht="15" customHeight="1" x14ac:dyDescent="0.25">
      <c r="A50" s="7" t="s">
        <v>126</v>
      </c>
      <c r="B50" s="8" t="s">
        <v>38</v>
      </c>
      <c r="C50" s="8"/>
      <c r="D50" s="8"/>
    </row>
    <row r="51" spans="1:4" ht="15" customHeight="1" x14ac:dyDescent="0.25">
      <c r="A51" s="7" t="s">
        <v>127</v>
      </c>
      <c r="B51" s="8" t="s">
        <v>39</v>
      </c>
      <c r="C51" s="8"/>
      <c r="D51" s="8"/>
    </row>
    <row r="52" spans="1:4" ht="15" customHeight="1" x14ac:dyDescent="0.25">
      <c r="A52" s="7" t="s">
        <v>128</v>
      </c>
      <c r="B52" s="8" t="s">
        <v>40</v>
      </c>
      <c r="C52" s="8"/>
      <c r="D52" s="8"/>
    </row>
    <row r="53" spans="1:4" ht="15" customHeight="1" x14ac:dyDescent="0.25">
      <c r="A53" s="7" t="s">
        <v>129</v>
      </c>
      <c r="B53" s="8" t="s">
        <v>41</v>
      </c>
      <c r="C53" s="8"/>
      <c r="D53" s="8"/>
    </row>
    <row r="54" spans="1:4" ht="15" customHeight="1" x14ac:dyDescent="0.25">
      <c r="A54" s="7" t="s">
        <v>130</v>
      </c>
      <c r="B54" s="8" t="s">
        <v>42</v>
      </c>
      <c r="C54" s="8"/>
      <c r="D54" s="8"/>
    </row>
    <row r="55" spans="1:4" ht="15" customHeight="1" x14ac:dyDescent="0.25">
      <c r="A55" s="7" t="s">
        <v>131</v>
      </c>
      <c r="B55" s="8" t="s">
        <v>43</v>
      </c>
      <c r="C55" s="8"/>
      <c r="D55" s="8"/>
    </row>
    <row r="56" spans="1:4" ht="15" customHeight="1" x14ac:dyDescent="0.25">
      <c r="A56" s="7" t="s">
        <v>132</v>
      </c>
      <c r="B56" s="8" t="s">
        <v>44</v>
      </c>
      <c r="C56" s="8"/>
      <c r="D56" s="8"/>
    </row>
    <row r="57" spans="1:4" ht="15" customHeight="1" x14ac:dyDescent="0.25">
      <c r="A57" s="7" t="s">
        <v>133</v>
      </c>
      <c r="B57" s="8" t="s">
        <v>45</v>
      </c>
      <c r="C57" s="8"/>
      <c r="D57" s="8"/>
    </row>
    <row r="58" spans="1:4" ht="15" customHeight="1" x14ac:dyDescent="0.25">
      <c r="A58" s="7" t="s">
        <v>134</v>
      </c>
      <c r="B58" s="8" t="s">
        <v>46</v>
      </c>
      <c r="C58" s="8"/>
      <c r="D58" s="8"/>
    </row>
    <row r="59" spans="1:4" ht="15" customHeight="1" x14ac:dyDescent="0.25">
      <c r="A59" s="7" t="s">
        <v>135</v>
      </c>
      <c r="B59" s="8" t="s">
        <v>47</v>
      </c>
      <c r="C59" s="8"/>
      <c r="D59" s="8"/>
    </row>
    <row r="60" spans="1:4" ht="15" customHeight="1" x14ac:dyDescent="0.25">
      <c r="A60" s="7" t="s">
        <v>136</v>
      </c>
      <c r="B60" s="8" t="s">
        <v>48</v>
      </c>
      <c r="C60" s="8"/>
      <c r="D60" s="8"/>
    </row>
    <row r="61" spans="1:4" ht="15" customHeight="1" x14ac:dyDescent="0.25">
      <c r="A61" s="7" t="s">
        <v>137</v>
      </c>
      <c r="B61" s="8"/>
      <c r="C61" s="8"/>
      <c r="D61" s="8"/>
    </row>
    <row r="62" spans="1:4" ht="15" customHeight="1" x14ac:dyDescent="0.25">
      <c r="A62" s="7" t="s">
        <v>138</v>
      </c>
      <c r="B62" s="8"/>
      <c r="C62" s="8"/>
      <c r="D62" s="8"/>
    </row>
    <row r="63" spans="1:4" ht="15" customHeight="1" x14ac:dyDescent="0.25">
      <c r="A63" s="7" t="s">
        <v>139</v>
      </c>
      <c r="B63" s="8"/>
      <c r="C63" s="8"/>
      <c r="D63" s="8"/>
    </row>
    <row r="64" spans="1:4" ht="15" customHeight="1" x14ac:dyDescent="0.25">
      <c r="A64" s="7" t="s">
        <v>140</v>
      </c>
      <c r="B64" s="8"/>
      <c r="C64" s="8"/>
      <c r="D64" s="8"/>
    </row>
    <row r="65" spans="1:4" ht="15" customHeight="1" x14ac:dyDescent="0.25">
      <c r="A65" s="7" t="s">
        <v>141</v>
      </c>
      <c r="B65" s="8"/>
      <c r="C65" s="8"/>
      <c r="D65" s="8"/>
    </row>
    <row r="66" spans="1:4" ht="15" customHeight="1" x14ac:dyDescent="0.25">
      <c r="A66" s="7" t="s">
        <v>142</v>
      </c>
      <c r="B66" s="8"/>
      <c r="C66" s="8"/>
      <c r="D66" s="8"/>
    </row>
    <row r="67" spans="1:4" ht="15" customHeight="1" x14ac:dyDescent="0.25">
      <c r="A67" s="7" t="s">
        <v>143</v>
      </c>
      <c r="B67" s="8"/>
      <c r="C67" s="8"/>
      <c r="D67" s="8"/>
    </row>
    <row r="68" spans="1:4" ht="15" customHeight="1" x14ac:dyDescent="0.25">
      <c r="A68" s="7" t="s">
        <v>144</v>
      </c>
      <c r="B68" s="8"/>
      <c r="C68" s="8"/>
      <c r="D68" s="8"/>
    </row>
    <row r="69" spans="1:4" ht="15" customHeight="1" x14ac:dyDescent="0.25">
      <c r="A69" s="7" t="s">
        <v>145</v>
      </c>
      <c r="B69" s="8"/>
      <c r="C69" s="8"/>
      <c r="D69" s="8"/>
    </row>
    <row r="70" spans="1:4" ht="15" customHeight="1" x14ac:dyDescent="0.25">
      <c r="A70" s="7" t="s">
        <v>146</v>
      </c>
      <c r="B70" s="8"/>
      <c r="C70" s="8"/>
      <c r="D70" s="8"/>
    </row>
    <row r="71" spans="1:4" ht="15" customHeight="1" x14ac:dyDescent="0.25">
      <c r="A71" s="7" t="s">
        <v>147</v>
      </c>
      <c r="B71" s="8"/>
      <c r="C71" s="8"/>
      <c r="D71" s="8"/>
    </row>
    <row r="72" spans="1:4" ht="15" customHeight="1" x14ac:dyDescent="0.25">
      <c r="A72" s="7" t="s">
        <v>148</v>
      </c>
      <c r="B72" s="8"/>
      <c r="C72" s="8"/>
      <c r="D72" s="8"/>
    </row>
    <row r="73" spans="1:4" ht="15" customHeight="1" x14ac:dyDescent="0.25">
      <c r="A73" s="7" t="s">
        <v>149</v>
      </c>
      <c r="B73" s="8"/>
      <c r="C73" s="8"/>
      <c r="D73" s="8"/>
    </row>
    <row r="74" spans="1:4" ht="15" customHeight="1" x14ac:dyDescent="0.25">
      <c r="A74" s="7" t="s">
        <v>150</v>
      </c>
      <c r="B74" s="8"/>
      <c r="C74" s="8"/>
      <c r="D74" s="8"/>
    </row>
    <row r="75" spans="1:4" ht="15" customHeight="1" x14ac:dyDescent="0.25">
      <c r="A75" s="7" t="s">
        <v>151</v>
      </c>
      <c r="B75" s="8"/>
      <c r="C75" s="8"/>
      <c r="D75" s="8"/>
    </row>
    <row r="76" spans="1:4" ht="15" customHeight="1" x14ac:dyDescent="0.25">
      <c r="A76" s="7" t="s">
        <v>152</v>
      </c>
      <c r="B76" s="8"/>
      <c r="C76" s="8"/>
      <c r="D76" s="8"/>
    </row>
    <row r="77" spans="1:4" ht="15" customHeight="1" x14ac:dyDescent="0.25">
      <c r="A77" s="7" t="s">
        <v>153</v>
      </c>
      <c r="B77" s="8"/>
      <c r="C77" s="8"/>
      <c r="D77" s="8"/>
    </row>
    <row r="78" spans="1:4" ht="15" customHeight="1" x14ac:dyDescent="0.25">
      <c r="A78" s="7" t="s">
        <v>154</v>
      </c>
      <c r="B78" s="8"/>
      <c r="C78" s="8"/>
      <c r="D78" s="8"/>
    </row>
    <row r="79" spans="1:4" ht="15" customHeight="1" x14ac:dyDescent="0.25">
      <c r="A79" s="7" t="s">
        <v>155</v>
      </c>
      <c r="B79" s="8"/>
      <c r="C79" s="8"/>
      <c r="D79" s="8"/>
    </row>
    <row r="80" spans="1:4" ht="15" customHeight="1" x14ac:dyDescent="0.25">
      <c r="A80" s="7" t="s">
        <v>156</v>
      </c>
      <c r="B80" s="8"/>
      <c r="C80" s="8"/>
      <c r="D80" s="8"/>
    </row>
    <row r="81" spans="1:4" ht="15" customHeight="1" x14ac:dyDescent="0.25">
      <c r="A81" s="7" t="s">
        <v>157</v>
      </c>
      <c r="B81" s="8"/>
      <c r="C81" s="8"/>
      <c r="D81" s="8"/>
    </row>
    <row r="82" spans="1:4" ht="15" customHeight="1" x14ac:dyDescent="0.25">
      <c r="A82" s="7" t="s">
        <v>158</v>
      </c>
      <c r="B82" s="8"/>
      <c r="C82" s="8"/>
      <c r="D82" s="8"/>
    </row>
    <row r="83" spans="1:4" ht="15" customHeight="1" x14ac:dyDescent="0.25">
      <c r="A83" s="7" t="s">
        <v>159</v>
      </c>
      <c r="B83" s="8"/>
      <c r="C83" s="8"/>
      <c r="D83" s="8"/>
    </row>
    <row r="84" spans="1:4" ht="15" customHeight="1" x14ac:dyDescent="0.25">
      <c r="A84" s="7" t="s">
        <v>160</v>
      </c>
      <c r="B84" s="8"/>
      <c r="C84" s="8"/>
      <c r="D84" s="8"/>
    </row>
    <row r="85" spans="1:4" ht="15" customHeight="1" x14ac:dyDescent="0.25">
      <c r="A85" s="7" t="s">
        <v>161</v>
      </c>
      <c r="B85" s="8"/>
      <c r="C85" s="8"/>
      <c r="D85" s="8"/>
    </row>
    <row r="86" spans="1:4" ht="15" customHeight="1" x14ac:dyDescent="0.25">
      <c r="A86" s="7" t="s">
        <v>162</v>
      </c>
      <c r="B86" s="8"/>
      <c r="C86" s="8"/>
      <c r="D86" s="8"/>
    </row>
    <row r="87" spans="1:4" ht="15" customHeight="1" x14ac:dyDescent="0.25">
      <c r="A87" s="7" t="s">
        <v>163</v>
      </c>
      <c r="B87" s="8"/>
      <c r="C87" s="8"/>
      <c r="D87" s="8"/>
    </row>
    <row r="88" spans="1:4" ht="15" customHeight="1" x14ac:dyDescent="0.25">
      <c r="A88" s="7" t="s">
        <v>164</v>
      </c>
      <c r="B88" s="8"/>
      <c r="C88" s="8"/>
      <c r="D88" s="8"/>
    </row>
    <row r="89" spans="1:4" ht="15" customHeight="1" x14ac:dyDescent="0.25">
      <c r="A89" s="7" t="s">
        <v>165</v>
      </c>
      <c r="B89" s="8"/>
      <c r="C89" s="8"/>
      <c r="D89" s="8"/>
    </row>
    <row r="90" spans="1:4" ht="15" customHeight="1" x14ac:dyDescent="0.25">
      <c r="A90" s="7" t="s">
        <v>166</v>
      </c>
      <c r="B90" s="8"/>
      <c r="C90" s="8"/>
      <c r="D90" s="8"/>
    </row>
    <row r="91" spans="1:4" ht="15" customHeight="1" x14ac:dyDescent="0.25">
      <c r="A91" s="7" t="s">
        <v>167</v>
      </c>
      <c r="B91" s="8"/>
      <c r="C91" s="8"/>
      <c r="D91" s="8"/>
    </row>
    <row r="92" spans="1:4" ht="15" customHeight="1" x14ac:dyDescent="0.25">
      <c r="A92" s="7" t="s">
        <v>168</v>
      </c>
      <c r="B92" s="8"/>
      <c r="C92" s="8"/>
      <c r="D92" s="8"/>
    </row>
    <row r="93" spans="1:4" ht="15" customHeight="1" x14ac:dyDescent="0.25">
      <c r="A93" s="7" t="s">
        <v>169</v>
      </c>
      <c r="B93" s="8"/>
      <c r="C93" s="8"/>
      <c r="D93" s="8"/>
    </row>
    <row r="94" spans="1:4" ht="15" customHeight="1" x14ac:dyDescent="0.25">
      <c r="A94" s="7" t="s">
        <v>170</v>
      </c>
      <c r="B94" s="8"/>
      <c r="C94" s="8"/>
      <c r="D94" s="8"/>
    </row>
    <row r="95" spans="1:4" ht="15" customHeight="1" x14ac:dyDescent="0.25">
      <c r="A95" s="7" t="s">
        <v>171</v>
      </c>
      <c r="B95" s="8"/>
      <c r="C95" s="8"/>
      <c r="D95" s="8"/>
    </row>
    <row r="96" spans="1:4" ht="15" customHeight="1" x14ac:dyDescent="0.25">
      <c r="A96" s="7" t="s">
        <v>172</v>
      </c>
      <c r="B96" s="8"/>
      <c r="C96" s="8"/>
      <c r="D96" s="8"/>
    </row>
    <row r="97" spans="1:4" ht="15" customHeight="1" x14ac:dyDescent="0.25">
      <c r="A97" s="7" t="s">
        <v>173</v>
      </c>
      <c r="B97" s="8"/>
      <c r="C97" s="8"/>
      <c r="D97" s="8"/>
    </row>
    <row r="98" spans="1:4" ht="15" customHeight="1" x14ac:dyDescent="0.25">
      <c r="A98" s="7" t="s">
        <v>174</v>
      </c>
      <c r="B98" s="8"/>
      <c r="C98" s="8"/>
      <c r="D98" s="8"/>
    </row>
    <row r="99" spans="1:4" ht="15" customHeight="1" x14ac:dyDescent="0.25">
      <c r="A99" s="7" t="s">
        <v>175</v>
      </c>
      <c r="B99" s="8"/>
      <c r="C99" s="8"/>
      <c r="D99" s="8"/>
    </row>
    <row r="100" spans="1:4" ht="15" customHeight="1" x14ac:dyDescent="0.25">
      <c r="A100" s="7" t="s">
        <v>176</v>
      </c>
      <c r="B100" s="8"/>
      <c r="C100" s="8"/>
      <c r="D100" s="8"/>
    </row>
    <row r="101" spans="1:4" ht="15" customHeight="1" x14ac:dyDescent="0.25">
      <c r="A101" s="7" t="s">
        <v>177</v>
      </c>
      <c r="B101" s="8"/>
      <c r="C101" s="8"/>
      <c r="D101" s="8"/>
    </row>
    <row r="102" spans="1:4" ht="15" customHeight="1" x14ac:dyDescent="0.25">
      <c r="A102" s="7" t="s">
        <v>178</v>
      </c>
      <c r="B102" s="8"/>
      <c r="C102" s="8"/>
      <c r="D102" s="8"/>
    </row>
    <row r="103" spans="1:4" ht="15" customHeight="1" x14ac:dyDescent="0.25">
      <c r="A103" s="7" t="s">
        <v>179</v>
      </c>
      <c r="B103" s="8"/>
      <c r="C103" s="8"/>
      <c r="D103" s="8"/>
    </row>
    <row r="104" spans="1:4" ht="15" customHeight="1" x14ac:dyDescent="0.25">
      <c r="A104" s="7" t="s">
        <v>180</v>
      </c>
      <c r="B104" s="8"/>
      <c r="C104" s="8"/>
      <c r="D104" s="8"/>
    </row>
    <row r="105" spans="1:4" ht="15" customHeight="1" x14ac:dyDescent="0.25">
      <c r="A105" s="7" t="s">
        <v>181</v>
      </c>
      <c r="B105" s="8"/>
      <c r="C105" s="8"/>
      <c r="D105" s="8"/>
    </row>
    <row r="106" spans="1:4" ht="15" customHeight="1" x14ac:dyDescent="0.25">
      <c r="A106" s="7" t="s">
        <v>182</v>
      </c>
      <c r="B106" s="8"/>
      <c r="C106" s="8"/>
      <c r="D106" s="8"/>
    </row>
    <row r="107" spans="1:4" ht="15" customHeight="1" x14ac:dyDescent="0.25">
      <c r="A107" s="7" t="s">
        <v>183</v>
      </c>
      <c r="B107" s="8"/>
      <c r="C107" s="8"/>
      <c r="D107" s="8"/>
    </row>
    <row r="108" spans="1:4" ht="15" customHeight="1" x14ac:dyDescent="0.25">
      <c r="A108" s="7" t="s">
        <v>184</v>
      </c>
      <c r="B108" s="8"/>
      <c r="C108" s="8"/>
      <c r="D108" s="8"/>
    </row>
    <row r="109" spans="1:4" ht="15" customHeight="1" x14ac:dyDescent="0.25">
      <c r="A109" s="7" t="s">
        <v>185</v>
      </c>
      <c r="B109" s="8"/>
      <c r="C109" s="8"/>
      <c r="D109" s="8"/>
    </row>
    <row r="110" spans="1:4" ht="15" customHeight="1" x14ac:dyDescent="0.25">
      <c r="A110" s="7" t="s">
        <v>186</v>
      </c>
      <c r="B110" s="8"/>
      <c r="C110" s="8"/>
      <c r="D110" s="8"/>
    </row>
    <row r="111" spans="1:4" ht="15" customHeight="1" x14ac:dyDescent="0.25">
      <c r="A111" s="7" t="s">
        <v>187</v>
      </c>
      <c r="B111" s="8"/>
      <c r="C111" s="8"/>
      <c r="D111" s="8"/>
    </row>
    <row r="112" spans="1:4" ht="15" customHeight="1" x14ac:dyDescent="0.25">
      <c r="A112" s="7" t="s">
        <v>188</v>
      </c>
      <c r="B112" s="8"/>
      <c r="C112" s="8"/>
      <c r="D112" s="8"/>
    </row>
    <row r="113" spans="1:4" ht="15" customHeight="1" x14ac:dyDescent="0.25">
      <c r="A113" s="7" t="s">
        <v>189</v>
      </c>
      <c r="B113" s="8"/>
      <c r="C113" s="8"/>
      <c r="D113" s="8"/>
    </row>
    <row r="114" spans="1:4" ht="15" customHeight="1" x14ac:dyDescent="0.25">
      <c r="A114" s="7" t="s">
        <v>190</v>
      </c>
      <c r="B114" s="8"/>
      <c r="C114" s="8"/>
      <c r="D114" s="8"/>
    </row>
    <row r="115" spans="1:4" ht="15" customHeight="1" x14ac:dyDescent="0.25">
      <c r="A115" s="7" t="s">
        <v>191</v>
      </c>
      <c r="B115" s="8"/>
      <c r="C115" s="8"/>
      <c r="D115" s="8"/>
    </row>
    <row r="116" spans="1:4" ht="15" customHeight="1" x14ac:dyDescent="0.25">
      <c r="A116" s="7" t="s">
        <v>192</v>
      </c>
      <c r="B116" s="8"/>
      <c r="C116" s="8"/>
      <c r="D116" s="8"/>
    </row>
    <row r="117" spans="1:4" ht="15" customHeight="1" x14ac:dyDescent="0.25">
      <c r="A117" s="7" t="s">
        <v>193</v>
      </c>
      <c r="B117" s="8"/>
      <c r="C117" s="8"/>
      <c r="D117" s="8"/>
    </row>
    <row r="118" spans="1:4" ht="15" customHeight="1" x14ac:dyDescent="0.25">
      <c r="A118" s="7" t="s">
        <v>194</v>
      </c>
      <c r="B118" s="8"/>
      <c r="C118" s="8"/>
      <c r="D118" s="8"/>
    </row>
    <row r="119" spans="1:4" ht="15" customHeight="1" x14ac:dyDescent="0.25">
      <c r="A119" s="7" t="s">
        <v>195</v>
      </c>
      <c r="B119" s="8"/>
      <c r="C119" s="8"/>
      <c r="D119" s="8"/>
    </row>
    <row r="120" spans="1:4" ht="15" customHeight="1" x14ac:dyDescent="0.25">
      <c r="A120" s="7" t="s">
        <v>196</v>
      </c>
      <c r="B120" s="8"/>
      <c r="C120" s="8"/>
      <c r="D120" s="8"/>
    </row>
    <row r="121" spans="1:4" ht="15" customHeight="1" x14ac:dyDescent="0.25">
      <c r="A121" s="7" t="s">
        <v>197</v>
      </c>
      <c r="B121" s="8"/>
      <c r="C121" s="8"/>
      <c r="D121" s="8"/>
    </row>
    <row r="122" spans="1:4" ht="15" customHeight="1" x14ac:dyDescent="0.25">
      <c r="A122" s="7" t="s">
        <v>198</v>
      </c>
      <c r="B122" s="8"/>
      <c r="C122" s="8"/>
      <c r="D122" s="8"/>
    </row>
    <row r="123" spans="1:4" ht="15" customHeight="1" x14ac:dyDescent="0.25">
      <c r="A123" s="7" t="s">
        <v>199</v>
      </c>
      <c r="B123" s="8"/>
      <c r="C123" s="8"/>
      <c r="D123" s="8"/>
    </row>
    <row r="124" spans="1:4" ht="15" customHeight="1" x14ac:dyDescent="0.25">
      <c r="A124" s="7" t="s">
        <v>200</v>
      </c>
      <c r="B124" s="8"/>
      <c r="C124" s="8"/>
      <c r="D124" s="8"/>
    </row>
    <row r="125" spans="1:4" ht="15" customHeight="1" x14ac:dyDescent="0.25">
      <c r="A125" s="7" t="s">
        <v>201</v>
      </c>
      <c r="B125" s="8"/>
      <c r="C125" s="8"/>
      <c r="D125" s="8"/>
    </row>
    <row r="126" spans="1:4" ht="15" customHeight="1" x14ac:dyDescent="0.25">
      <c r="A126" s="7" t="s">
        <v>202</v>
      </c>
      <c r="B126" s="8"/>
      <c r="C126" s="8"/>
      <c r="D126" s="8"/>
    </row>
    <row r="127" spans="1:4" ht="15" customHeight="1" x14ac:dyDescent="0.25">
      <c r="A127" s="7" t="s">
        <v>203</v>
      </c>
      <c r="B127" s="8"/>
      <c r="C127" s="8"/>
      <c r="D127" s="8"/>
    </row>
    <row r="128" spans="1:4" ht="15" customHeight="1" x14ac:dyDescent="0.25">
      <c r="A128" s="7" t="s">
        <v>204</v>
      </c>
      <c r="B128" s="8"/>
      <c r="C128" s="8"/>
      <c r="D128" s="8"/>
    </row>
    <row r="129" spans="1:4" ht="15" customHeight="1" x14ac:dyDescent="0.25">
      <c r="A129" s="7" t="s">
        <v>205</v>
      </c>
      <c r="B129" s="8"/>
      <c r="C129" s="8"/>
      <c r="D129" s="8"/>
    </row>
    <row r="130" spans="1:4" ht="15" customHeight="1" x14ac:dyDescent="0.25">
      <c r="A130" s="7" t="s">
        <v>206</v>
      </c>
      <c r="B130" s="8"/>
      <c r="C130" s="8"/>
      <c r="D130" s="8"/>
    </row>
    <row r="131" spans="1:4" ht="15" customHeight="1" x14ac:dyDescent="0.25">
      <c r="A131" s="7" t="s">
        <v>207</v>
      </c>
      <c r="B131" s="8"/>
      <c r="C131" s="8"/>
      <c r="D131" s="8"/>
    </row>
    <row r="132" spans="1:4" ht="15" customHeight="1" x14ac:dyDescent="0.25">
      <c r="A132" s="7" t="s">
        <v>208</v>
      </c>
      <c r="B132" s="8"/>
      <c r="C132" s="8"/>
      <c r="D132" s="8"/>
    </row>
    <row r="133" spans="1:4" ht="15" customHeight="1" x14ac:dyDescent="0.25">
      <c r="A133" s="7" t="s">
        <v>209</v>
      </c>
      <c r="B133" s="8"/>
      <c r="C133" s="8"/>
      <c r="D133" s="8"/>
    </row>
    <row r="134" spans="1:4" ht="15" customHeight="1" x14ac:dyDescent="0.25">
      <c r="A134" s="7" t="s">
        <v>210</v>
      </c>
      <c r="B134" s="8"/>
      <c r="C134" s="8"/>
      <c r="D134" s="8"/>
    </row>
    <row r="135" spans="1:4" ht="15" customHeight="1" x14ac:dyDescent="0.25">
      <c r="A135" s="7" t="s">
        <v>211</v>
      </c>
      <c r="B135" s="8"/>
      <c r="C135" s="8"/>
      <c r="D135" s="8"/>
    </row>
    <row r="136" spans="1:4" ht="15" customHeight="1" x14ac:dyDescent="0.25">
      <c r="A136" s="7" t="s">
        <v>212</v>
      </c>
      <c r="B136" s="8"/>
      <c r="C136" s="8"/>
      <c r="D136" s="8"/>
    </row>
    <row r="137" spans="1:4" ht="15" customHeight="1" x14ac:dyDescent="0.25">
      <c r="A137" s="7" t="s">
        <v>213</v>
      </c>
      <c r="B137" s="8"/>
      <c r="C137" s="8"/>
      <c r="D137" s="8"/>
    </row>
    <row r="138" spans="1:4" ht="15" customHeight="1" x14ac:dyDescent="0.25">
      <c r="A138" s="7" t="s">
        <v>214</v>
      </c>
      <c r="B138" s="8"/>
      <c r="C138" s="8"/>
      <c r="D138" s="8"/>
    </row>
    <row r="139" spans="1:4" ht="15" customHeight="1" x14ac:dyDescent="0.25">
      <c r="A139" s="7" t="s">
        <v>215</v>
      </c>
      <c r="B139" s="8"/>
      <c r="C139" s="8"/>
      <c r="D139" s="8"/>
    </row>
    <row r="140" spans="1:4" ht="15" customHeight="1" x14ac:dyDescent="0.25">
      <c r="A140" s="7" t="s">
        <v>216</v>
      </c>
      <c r="B140" s="8"/>
      <c r="C140" s="8"/>
      <c r="D140" s="8"/>
    </row>
    <row r="141" spans="1:4" ht="15" customHeight="1" x14ac:dyDescent="0.25">
      <c r="A141" s="7" t="s">
        <v>217</v>
      </c>
      <c r="B141" s="8"/>
      <c r="C141" s="8"/>
      <c r="D141" s="8"/>
    </row>
    <row r="142" spans="1:4" ht="15" customHeight="1" x14ac:dyDescent="0.25">
      <c r="A142" s="7" t="s">
        <v>218</v>
      </c>
      <c r="B142" s="8"/>
      <c r="C142" s="8"/>
      <c r="D142" s="8"/>
    </row>
    <row r="143" spans="1:4" ht="15" customHeight="1" x14ac:dyDescent="0.25">
      <c r="A143" s="7" t="s">
        <v>219</v>
      </c>
      <c r="B143" s="8"/>
      <c r="C143" s="8"/>
      <c r="D143" s="8"/>
    </row>
    <row r="144" spans="1:4" ht="15" customHeight="1" x14ac:dyDescent="0.25">
      <c r="A144" s="7" t="s">
        <v>220</v>
      </c>
      <c r="B144" s="8"/>
      <c r="C144" s="8"/>
      <c r="D144" s="8"/>
    </row>
    <row r="145" spans="1:4" ht="15" customHeight="1" x14ac:dyDescent="0.25">
      <c r="A145" s="7" t="s">
        <v>221</v>
      </c>
      <c r="B145" s="8"/>
      <c r="C145" s="8"/>
      <c r="D145" s="8"/>
    </row>
    <row r="146" spans="1:4" ht="15" customHeight="1" x14ac:dyDescent="0.25">
      <c r="A146" s="7" t="s">
        <v>222</v>
      </c>
      <c r="B146" s="8"/>
      <c r="C146" s="8"/>
      <c r="D146" s="8"/>
    </row>
    <row r="147" spans="1:4" ht="15" customHeight="1" x14ac:dyDescent="0.25">
      <c r="A147" s="7" t="s">
        <v>223</v>
      </c>
      <c r="B147" s="8"/>
      <c r="C147" s="8"/>
      <c r="D147" s="8"/>
    </row>
    <row r="148" spans="1:4" ht="15" customHeight="1" x14ac:dyDescent="0.25">
      <c r="A148" s="7" t="s">
        <v>224</v>
      </c>
      <c r="B148" s="8"/>
      <c r="C148" s="8"/>
      <c r="D148" s="8"/>
    </row>
    <row r="149" spans="1:4" ht="15" customHeight="1" x14ac:dyDescent="0.25">
      <c r="A149" s="7" t="s">
        <v>225</v>
      </c>
      <c r="B149" s="8"/>
      <c r="C149" s="8"/>
      <c r="D149" s="8"/>
    </row>
    <row r="150" spans="1:4" ht="15" customHeight="1" x14ac:dyDescent="0.25">
      <c r="A150" s="7" t="s">
        <v>226</v>
      </c>
      <c r="B150" s="8"/>
      <c r="C150" s="8"/>
      <c r="D150" s="8"/>
    </row>
    <row r="151" spans="1:4" ht="15" customHeight="1" x14ac:dyDescent="0.25">
      <c r="A151" s="7" t="s">
        <v>227</v>
      </c>
      <c r="B151" s="8"/>
      <c r="C151" s="8"/>
      <c r="D151" s="8"/>
    </row>
    <row r="152" spans="1:4" ht="15" customHeight="1" x14ac:dyDescent="0.25">
      <c r="A152" s="7" t="s">
        <v>228</v>
      </c>
      <c r="B152" s="8"/>
      <c r="C152" s="8"/>
      <c r="D152" s="8"/>
    </row>
    <row r="153" spans="1:4" ht="15" customHeight="1" x14ac:dyDescent="0.25">
      <c r="A153" s="7" t="s">
        <v>229</v>
      </c>
      <c r="B153" s="8"/>
      <c r="C153" s="8"/>
      <c r="D153" s="8"/>
    </row>
    <row r="154" spans="1:4" ht="15" customHeight="1" x14ac:dyDescent="0.25">
      <c r="A154" s="7" t="s">
        <v>230</v>
      </c>
      <c r="B154" s="8"/>
      <c r="C154" s="8"/>
      <c r="D154" s="8"/>
    </row>
    <row r="155" spans="1:4" ht="15" customHeight="1" x14ac:dyDescent="0.25">
      <c r="A155" s="7" t="s">
        <v>231</v>
      </c>
      <c r="B155" s="8"/>
      <c r="C155" s="8"/>
      <c r="D155" s="8"/>
    </row>
    <row r="156" spans="1:4" ht="15" customHeight="1" x14ac:dyDescent="0.25">
      <c r="A156" s="7" t="s">
        <v>232</v>
      </c>
      <c r="B156" s="8"/>
      <c r="C156" s="8"/>
      <c r="D156" s="8"/>
    </row>
    <row r="157" spans="1:4" ht="15" customHeight="1" x14ac:dyDescent="0.25">
      <c r="A157" s="7" t="s">
        <v>233</v>
      </c>
      <c r="B157" s="8"/>
      <c r="C157" s="8"/>
      <c r="D157" s="8"/>
    </row>
    <row r="158" spans="1:4" ht="15" customHeight="1" x14ac:dyDescent="0.25">
      <c r="A158" s="7" t="s">
        <v>234</v>
      </c>
      <c r="B158" s="8"/>
      <c r="C158" s="8"/>
      <c r="D158" s="8"/>
    </row>
    <row r="159" spans="1:4" ht="15" customHeight="1" x14ac:dyDescent="0.25">
      <c r="A159" s="7" t="s">
        <v>235</v>
      </c>
      <c r="B159" s="8"/>
      <c r="C159" s="8"/>
      <c r="D159" s="8"/>
    </row>
    <row r="160" spans="1:4" ht="15" customHeight="1" x14ac:dyDescent="0.25">
      <c r="A160" s="7" t="s">
        <v>236</v>
      </c>
      <c r="B160" s="8"/>
      <c r="C160" s="8"/>
      <c r="D160" s="8"/>
    </row>
    <row r="161" spans="1:4" ht="15" customHeight="1" x14ac:dyDescent="0.25">
      <c r="A161" s="7" t="s">
        <v>237</v>
      </c>
      <c r="B161" s="8"/>
      <c r="C161" s="8"/>
      <c r="D161" s="8"/>
    </row>
    <row r="162" spans="1:4" ht="15" customHeight="1" x14ac:dyDescent="0.25">
      <c r="A162" s="7" t="s">
        <v>238</v>
      </c>
      <c r="B162" s="8"/>
      <c r="C162" s="8"/>
      <c r="D162" s="8"/>
    </row>
    <row r="163" spans="1:4" ht="15" customHeight="1" x14ac:dyDescent="0.25">
      <c r="A163" s="7" t="s">
        <v>239</v>
      </c>
      <c r="B163" s="8"/>
      <c r="C163" s="8"/>
      <c r="D163" s="8"/>
    </row>
    <row r="164" spans="1:4" ht="15" customHeight="1" x14ac:dyDescent="0.25">
      <c r="A164" s="7" t="s">
        <v>240</v>
      </c>
      <c r="B164" s="8"/>
      <c r="C164" s="8"/>
      <c r="D164" s="8"/>
    </row>
    <row r="165" spans="1:4" ht="15" customHeight="1" x14ac:dyDescent="0.25">
      <c r="A165" s="7" t="s">
        <v>241</v>
      </c>
      <c r="B165" s="8"/>
      <c r="C165" s="8"/>
      <c r="D165" s="8"/>
    </row>
    <row r="166" spans="1:4" ht="15" customHeight="1" x14ac:dyDescent="0.25">
      <c r="A166" s="7" t="s">
        <v>242</v>
      </c>
      <c r="B166" s="8"/>
      <c r="C166" s="8"/>
      <c r="D166" s="8"/>
    </row>
    <row r="167" spans="1:4" ht="15" customHeight="1" x14ac:dyDescent="0.25">
      <c r="A167" s="7" t="s">
        <v>243</v>
      </c>
      <c r="B167" s="8"/>
      <c r="C167" s="8"/>
      <c r="D167" s="8"/>
    </row>
    <row r="168" spans="1:4" ht="15" customHeight="1" x14ac:dyDescent="0.25">
      <c r="A168" s="7" t="s">
        <v>244</v>
      </c>
      <c r="B168" s="8"/>
      <c r="C168" s="8"/>
      <c r="D168" s="8"/>
    </row>
    <row r="169" spans="1:4" ht="15" customHeight="1" x14ac:dyDescent="0.25">
      <c r="A169" s="7" t="s">
        <v>245</v>
      </c>
      <c r="B169" s="8"/>
      <c r="C169" s="8"/>
      <c r="D169" s="8"/>
    </row>
    <row r="170" spans="1:4" ht="15" customHeight="1" x14ac:dyDescent="0.25">
      <c r="A170" s="7" t="s">
        <v>246</v>
      </c>
      <c r="B170" s="8"/>
      <c r="C170" s="8"/>
      <c r="D170" s="8"/>
    </row>
    <row r="171" spans="1:4" ht="15" customHeight="1" x14ac:dyDescent="0.25">
      <c r="A171" s="7" t="s">
        <v>247</v>
      </c>
      <c r="B171" s="8"/>
      <c r="C171" s="8"/>
      <c r="D171" s="8"/>
    </row>
    <row r="172" spans="1:4" ht="15" customHeight="1" x14ac:dyDescent="0.25">
      <c r="A172" s="7" t="s">
        <v>248</v>
      </c>
      <c r="B172" s="8"/>
      <c r="C172" s="8"/>
      <c r="D172" s="8"/>
    </row>
    <row r="173" spans="1:4" ht="15" customHeight="1" x14ac:dyDescent="0.25">
      <c r="A173" s="7" t="s">
        <v>249</v>
      </c>
      <c r="B173" s="8"/>
      <c r="C173" s="8"/>
      <c r="D173" s="8"/>
    </row>
    <row r="174" spans="1:4" ht="15" customHeight="1" x14ac:dyDescent="0.25">
      <c r="A174" s="7" t="s">
        <v>250</v>
      </c>
      <c r="B174" s="8"/>
      <c r="C174" s="8"/>
      <c r="D174" s="8"/>
    </row>
    <row r="175" spans="1:4" ht="15" customHeight="1" x14ac:dyDescent="0.25">
      <c r="A175" s="7" t="s">
        <v>251</v>
      </c>
      <c r="B175" s="8"/>
      <c r="C175" s="8"/>
      <c r="D175" s="8"/>
    </row>
    <row r="176" spans="1:4" ht="15" customHeight="1" x14ac:dyDescent="0.25">
      <c r="A176" s="7" t="s">
        <v>252</v>
      </c>
      <c r="B176" s="8"/>
      <c r="C176" s="8"/>
      <c r="D176" s="8"/>
    </row>
    <row r="177" spans="1:4" ht="15" customHeight="1" x14ac:dyDescent="0.25">
      <c r="A177" s="7" t="s">
        <v>253</v>
      </c>
      <c r="B177" s="8"/>
      <c r="C177" s="8"/>
      <c r="D177" s="8"/>
    </row>
    <row r="178" spans="1:4" ht="15" customHeight="1" x14ac:dyDescent="0.25">
      <c r="A178" s="7" t="s">
        <v>254</v>
      </c>
      <c r="B178" s="8"/>
      <c r="C178" s="8"/>
      <c r="D178" s="8"/>
    </row>
    <row r="179" spans="1:4" ht="15" customHeight="1" x14ac:dyDescent="0.25">
      <c r="A179" s="7" t="s">
        <v>255</v>
      </c>
      <c r="B179" s="8"/>
      <c r="C179" s="8"/>
      <c r="D179" s="8"/>
    </row>
    <row r="180" spans="1:4" ht="15" customHeight="1" x14ac:dyDescent="0.25">
      <c r="A180" s="7" t="s">
        <v>256</v>
      </c>
      <c r="B180" s="8"/>
      <c r="C180" s="8"/>
      <c r="D180" s="8"/>
    </row>
    <row r="181" spans="1:4" ht="15" customHeight="1" x14ac:dyDescent="0.25">
      <c r="A181" s="7" t="s">
        <v>257</v>
      </c>
      <c r="B181" s="8"/>
      <c r="C181" s="8"/>
      <c r="D181" s="8"/>
    </row>
    <row r="182" spans="1:4" ht="15" customHeight="1" x14ac:dyDescent="0.25">
      <c r="A182" s="7" t="s">
        <v>258</v>
      </c>
      <c r="B182" s="8"/>
      <c r="C182" s="8"/>
      <c r="D182" s="8"/>
    </row>
    <row r="183" spans="1:4" ht="15" customHeight="1" x14ac:dyDescent="0.25">
      <c r="A183" s="7" t="s">
        <v>259</v>
      </c>
      <c r="B183" s="8"/>
      <c r="C183" s="8"/>
      <c r="D183" s="8"/>
    </row>
    <row r="184" spans="1:4" ht="15" customHeight="1" x14ac:dyDescent="0.25">
      <c r="A184" s="7" t="s">
        <v>260</v>
      </c>
      <c r="B184" s="8"/>
      <c r="C184" s="8"/>
      <c r="D184" s="8"/>
    </row>
    <row r="185" spans="1:4" ht="15" customHeight="1" x14ac:dyDescent="0.25">
      <c r="A185" s="7" t="s">
        <v>261</v>
      </c>
      <c r="B185" s="8"/>
      <c r="C185" s="8"/>
      <c r="D185" s="8"/>
    </row>
    <row r="186" spans="1:4" ht="15" customHeight="1" x14ac:dyDescent="0.25">
      <c r="A186" s="7" t="s">
        <v>262</v>
      </c>
      <c r="B186" s="8"/>
      <c r="C186" s="8"/>
      <c r="D186" s="8"/>
    </row>
    <row r="187" spans="1:4" ht="15" customHeight="1" x14ac:dyDescent="0.25">
      <c r="A187" s="7" t="s">
        <v>263</v>
      </c>
      <c r="B187" s="8"/>
      <c r="C187" s="8"/>
      <c r="D187" s="8"/>
    </row>
    <row r="188" spans="1:4" ht="15" customHeight="1" x14ac:dyDescent="0.25">
      <c r="A188" s="7" t="s">
        <v>264</v>
      </c>
      <c r="B188" s="8"/>
      <c r="C188" s="8"/>
      <c r="D188" s="8"/>
    </row>
    <row r="189" spans="1:4" ht="15" customHeight="1" x14ac:dyDescent="0.25">
      <c r="A189" s="7" t="s">
        <v>265</v>
      </c>
      <c r="B189" s="8"/>
      <c r="C189" s="8"/>
      <c r="D189" s="8"/>
    </row>
    <row r="190" spans="1:4" ht="15" customHeight="1" x14ac:dyDescent="0.25">
      <c r="A190" s="7" t="s">
        <v>266</v>
      </c>
      <c r="B190" s="8"/>
      <c r="C190" s="8"/>
      <c r="D190" s="8"/>
    </row>
    <row r="191" spans="1:4" ht="15" customHeight="1" x14ac:dyDescent="0.25">
      <c r="A191" s="7" t="s">
        <v>267</v>
      </c>
      <c r="B191" s="8"/>
      <c r="C191" s="8"/>
      <c r="D191" s="8"/>
    </row>
    <row r="192" spans="1:4" ht="15" customHeight="1" x14ac:dyDescent="0.25">
      <c r="A192" s="7" t="s">
        <v>268</v>
      </c>
      <c r="B192" s="8"/>
      <c r="C192" s="8"/>
      <c r="D192" s="8"/>
    </row>
    <row r="193" spans="1:4" ht="15" customHeight="1" x14ac:dyDescent="0.25">
      <c r="A193" s="7" t="s">
        <v>269</v>
      </c>
      <c r="B193" s="8"/>
      <c r="C193" s="8"/>
      <c r="D193" s="8"/>
    </row>
    <row r="194" spans="1:4" ht="15" customHeight="1" x14ac:dyDescent="0.25">
      <c r="A194" s="7" t="s">
        <v>270</v>
      </c>
      <c r="B194" s="8"/>
      <c r="C194" s="8"/>
      <c r="D194" s="8"/>
    </row>
    <row r="195" spans="1:4" ht="15" customHeight="1" x14ac:dyDescent="0.25">
      <c r="A195" s="7" t="s">
        <v>271</v>
      </c>
      <c r="B195" s="8"/>
      <c r="C195" s="8"/>
      <c r="D195" s="8"/>
    </row>
    <row r="196" spans="1:4" ht="15" customHeight="1" x14ac:dyDescent="0.25">
      <c r="A196" s="7" t="s">
        <v>272</v>
      </c>
      <c r="B196" s="8"/>
      <c r="C196" s="8"/>
      <c r="D196" s="8"/>
    </row>
    <row r="197" spans="1:4" ht="15" customHeight="1" x14ac:dyDescent="0.25">
      <c r="A197" s="7" t="s">
        <v>273</v>
      </c>
      <c r="B197" s="8"/>
      <c r="C197" s="8"/>
      <c r="D197" s="8"/>
    </row>
    <row r="198" spans="1:4" ht="15" customHeight="1" x14ac:dyDescent="0.25">
      <c r="A198" s="7" t="s">
        <v>274</v>
      </c>
      <c r="B198" s="8"/>
      <c r="C198" s="8"/>
      <c r="D198" s="8"/>
    </row>
    <row r="199" spans="1:4" ht="15" customHeight="1" x14ac:dyDescent="0.25">
      <c r="A199" s="7" t="s">
        <v>275</v>
      </c>
      <c r="B199" s="8"/>
      <c r="C199" s="8"/>
      <c r="D199" s="8"/>
    </row>
    <row r="200" spans="1:4" ht="15" customHeight="1" x14ac:dyDescent="0.25">
      <c r="A200" s="7" t="s">
        <v>276</v>
      </c>
      <c r="B200" s="8"/>
      <c r="C200" s="8"/>
      <c r="D200" s="8"/>
    </row>
    <row r="201" spans="1:4" ht="15" customHeight="1" x14ac:dyDescent="0.25">
      <c r="A201" s="7" t="s">
        <v>277</v>
      </c>
      <c r="B201" s="8"/>
      <c r="C201" s="8"/>
      <c r="D201" s="8"/>
    </row>
    <row r="202" spans="1:4" ht="15" customHeight="1" x14ac:dyDescent="0.25">
      <c r="A202" s="7" t="s">
        <v>278</v>
      </c>
      <c r="B202" s="8"/>
      <c r="C202" s="8"/>
      <c r="D202" s="8"/>
    </row>
    <row r="203" spans="1:4" ht="15" customHeight="1" x14ac:dyDescent="0.25">
      <c r="A203" s="7" t="s">
        <v>279</v>
      </c>
      <c r="B203" s="8"/>
      <c r="C203" s="8"/>
      <c r="D203" s="8"/>
    </row>
    <row r="204" spans="1:4" ht="15" customHeight="1" x14ac:dyDescent="0.25">
      <c r="A204" s="7" t="s">
        <v>280</v>
      </c>
      <c r="B204" s="8"/>
      <c r="C204" s="8"/>
      <c r="D204" s="8"/>
    </row>
    <row r="205" spans="1:4" ht="15" customHeight="1" x14ac:dyDescent="0.25">
      <c r="A205" s="7" t="s">
        <v>281</v>
      </c>
      <c r="B205" s="8"/>
      <c r="C205" s="8"/>
      <c r="D205" s="8"/>
    </row>
    <row r="206" spans="1:4" ht="15" customHeight="1" x14ac:dyDescent="0.25">
      <c r="A206" s="7" t="s">
        <v>282</v>
      </c>
      <c r="B206" s="8"/>
      <c r="C206" s="8"/>
      <c r="D206" s="8"/>
    </row>
    <row r="207" spans="1:4" ht="15" customHeight="1" x14ac:dyDescent="0.25">
      <c r="A207" s="7" t="s">
        <v>283</v>
      </c>
      <c r="B207" s="8"/>
      <c r="C207" s="8"/>
      <c r="D207" s="8"/>
    </row>
    <row r="208" spans="1:4" ht="15" customHeight="1" x14ac:dyDescent="0.25">
      <c r="A208" s="7" t="s">
        <v>284</v>
      </c>
      <c r="B208" s="8"/>
      <c r="C208" s="8"/>
      <c r="D208" s="8"/>
    </row>
    <row r="209" spans="1:4" ht="15" customHeight="1" x14ac:dyDescent="0.25">
      <c r="A209" s="7" t="s">
        <v>285</v>
      </c>
      <c r="B209" s="8"/>
      <c r="C209" s="8"/>
      <c r="D209" s="8"/>
    </row>
    <row r="210" spans="1:4" ht="15" customHeight="1" x14ac:dyDescent="0.25">
      <c r="A210" s="7" t="s">
        <v>286</v>
      </c>
      <c r="B210" s="8"/>
      <c r="C210" s="8"/>
      <c r="D210" s="8"/>
    </row>
    <row r="211" spans="1:4" ht="15" customHeight="1" x14ac:dyDescent="0.25">
      <c r="A211" s="7" t="s">
        <v>287</v>
      </c>
      <c r="B211" s="8"/>
      <c r="C211" s="8"/>
      <c r="D211" s="8"/>
    </row>
    <row r="212" spans="1:4" ht="15" customHeight="1" x14ac:dyDescent="0.25">
      <c r="A212" s="7" t="s">
        <v>288</v>
      </c>
      <c r="B212" s="8"/>
      <c r="C212" s="8"/>
      <c r="D212" s="8"/>
    </row>
    <row r="213" spans="1:4" ht="15" customHeight="1" x14ac:dyDescent="0.25">
      <c r="A213" s="7" t="s">
        <v>289</v>
      </c>
      <c r="B213" s="8"/>
      <c r="C213" s="8"/>
      <c r="D213" s="8"/>
    </row>
    <row r="214" spans="1:4" ht="15" customHeight="1" x14ac:dyDescent="0.25">
      <c r="A214" s="7" t="s">
        <v>290</v>
      </c>
      <c r="B214" s="8"/>
      <c r="C214" s="8"/>
      <c r="D214" s="8"/>
    </row>
    <row r="215" spans="1:4" ht="15" customHeight="1" x14ac:dyDescent="0.25">
      <c r="A215" s="7" t="s">
        <v>291</v>
      </c>
      <c r="B215" s="8"/>
      <c r="C215" s="8"/>
      <c r="D215" s="8"/>
    </row>
    <row r="216" spans="1:4" ht="15" customHeight="1" x14ac:dyDescent="0.25">
      <c r="A216" s="7" t="s">
        <v>292</v>
      </c>
      <c r="B216" s="8"/>
      <c r="C216" s="8"/>
      <c r="D216" s="8"/>
    </row>
    <row r="217" spans="1:4" ht="15" customHeight="1" x14ac:dyDescent="0.25">
      <c r="A217" s="7" t="s">
        <v>293</v>
      </c>
      <c r="B217" s="8"/>
      <c r="C217" s="8"/>
      <c r="D217" s="8"/>
    </row>
    <row r="218" spans="1:4" ht="15" customHeight="1" x14ac:dyDescent="0.25">
      <c r="A218" s="7" t="s">
        <v>294</v>
      </c>
      <c r="B218" s="8"/>
      <c r="C218" s="8"/>
      <c r="D218" s="8"/>
    </row>
    <row r="219" spans="1:4" ht="15" customHeight="1" x14ac:dyDescent="0.25">
      <c r="A219" s="7" t="s">
        <v>295</v>
      </c>
      <c r="B219" s="8"/>
      <c r="C219" s="8"/>
      <c r="D219" s="8"/>
    </row>
    <row r="220" spans="1:4" ht="15" customHeight="1" x14ac:dyDescent="0.25">
      <c r="A220" s="7" t="s">
        <v>296</v>
      </c>
      <c r="B220" s="8"/>
      <c r="C220" s="8"/>
      <c r="D220" s="8"/>
    </row>
    <row r="221" spans="1:4" ht="15" customHeight="1" x14ac:dyDescent="0.25">
      <c r="A221" s="7" t="s">
        <v>297</v>
      </c>
      <c r="B221" s="8"/>
      <c r="C221" s="8"/>
      <c r="D221" s="8"/>
    </row>
    <row r="222" spans="1:4" ht="15" customHeight="1" x14ac:dyDescent="0.25">
      <c r="A222" s="7" t="s">
        <v>298</v>
      </c>
      <c r="B222" s="8"/>
      <c r="C222" s="8"/>
      <c r="D222" s="8"/>
    </row>
    <row r="223" spans="1:4" ht="15" customHeight="1" x14ac:dyDescent="0.25">
      <c r="A223" s="7" t="s">
        <v>299</v>
      </c>
      <c r="B223" s="8"/>
      <c r="C223" s="8"/>
      <c r="D223" s="8"/>
    </row>
    <row r="224" spans="1:4" ht="15" customHeight="1" x14ac:dyDescent="0.25">
      <c r="A224" s="7" t="s">
        <v>300</v>
      </c>
      <c r="B224" s="8"/>
      <c r="C224" s="8"/>
      <c r="D224" s="8"/>
    </row>
    <row r="225" spans="1:4" ht="15" customHeight="1" x14ac:dyDescent="0.25">
      <c r="A225" s="7" t="s">
        <v>301</v>
      </c>
      <c r="B225" s="8"/>
      <c r="C225" s="8"/>
      <c r="D225" s="8"/>
    </row>
    <row r="226" spans="1:4" ht="15" customHeight="1" x14ac:dyDescent="0.25">
      <c r="A226" s="7" t="s">
        <v>302</v>
      </c>
      <c r="B226" s="8"/>
      <c r="C226" s="8"/>
      <c r="D226" s="8"/>
    </row>
    <row r="227" spans="1:4" ht="15" customHeight="1" x14ac:dyDescent="0.25">
      <c r="A227" s="7" t="s">
        <v>303</v>
      </c>
      <c r="B227" s="8"/>
      <c r="C227" s="8"/>
      <c r="D227" s="8"/>
    </row>
    <row r="228" spans="1:4" ht="15" customHeight="1" x14ac:dyDescent="0.25">
      <c r="A228" s="7" t="s">
        <v>304</v>
      </c>
      <c r="B228" s="8"/>
      <c r="C228" s="8"/>
      <c r="D228" s="8"/>
    </row>
    <row r="229" spans="1:4" ht="15" customHeight="1" x14ac:dyDescent="0.25">
      <c r="A229" s="7" t="s">
        <v>305</v>
      </c>
      <c r="B229" s="8"/>
      <c r="C229" s="8"/>
      <c r="D229" s="8"/>
    </row>
    <row r="230" spans="1:4" ht="15" customHeight="1" x14ac:dyDescent="0.25">
      <c r="A230" s="7" t="s">
        <v>306</v>
      </c>
      <c r="B230" s="8"/>
      <c r="C230" s="8"/>
      <c r="D230" s="8"/>
    </row>
    <row r="231" spans="1:4" ht="15" customHeight="1" x14ac:dyDescent="0.25">
      <c r="A231" s="7" t="s">
        <v>307</v>
      </c>
      <c r="B231" s="8"/>
      <c r="C231" s="8"/>
      <c r="D231" s="8"/>
    </row>
    <row r="232" spans="1:4" ht="15" customHeight="1" x14ac:dyDescent="0.25">
      <c r="A232" s="7" t="s">
        <v>308</v>
      </c>
      <c r="B232" s="8"/>
      <c r="C232" s="8"/>
      <c r="D232" s="8"/>
    </row>
    <row r="233" spans="1:4" ht="15" customHeight="1" x14ac:dyDescent="0.25">
      <c r="A233" s="7" t="s">
        <v>309</v>
      </c>
      <c r="B233" s="8"/>
      <c r="C233" s="8"/>
      <c r="D233" s="8"/>
    </row>
    <row r="234" spans="1:4" ht="15" customHeight="1" x14ac:dyDescent="0.25">
      <c r="A234" s="7" t="s">
        <v>310</v>
      </c>
      <c r="B234" s="8"/>
      <c r="C234" s="8"/>
      <c r="D234" s="8"/>
    </row>
    <row r="235" spans="1:4" ht="15" customHeight="1" x14ac:dyDescent="0.25">
      <c r="A235" s="7" t="s">
        <v>311</v>
      </c>
      <c r="B235" s="8"/>
      <c r="C235" s="8"/>
      <c r="D235" s="8"/>
    </row>
    <row r="236" spans="1:4" ht="15" customHeight="1" x14ac:dyDescent="0.25">
      <c r="A236" s="7" t="s">
        <v>312</v>
      </c>
      <c r="B236" s="8"/>
      <c r="C236" s="8"/>
      <c r="D236" s="8"/>
    </row>
    <row r="237" spans="1:4" ht="15" customHeight="1" x14ac:dyDescent="0.25">
      <c r="A237" s="7" t="s">
        <v>313</v>
      </c>
      <c r="B237" s="8"/>
      <c r="C237" s="8"/>
      <c r="D237" s="8"/>
    </row>
    <row r="238" spans="1:4" ht="15" customHeight="1" x14ac:dyDescent="0.25">
      <c r="A238" s="7" t="s">
        <v>314</v>
      </c>
      <c r="B238" s="8"/>
      <c r="C238" s="8"/>
      <c r="D238" s="8"/>
    </row>
    <row r="239" spans="1:4" ht="15" customHeight="1" x14ac:dyDescent="0.25">
      <c r="A239" s="7" t="s">
        <v>315</v>
      </c>
      <c r="B239" s="8"/>
      <c r="C239" s="8"/>
      <c r="D239" s="8"/>
    </row>
    <row r="240" spans="1:4" ht="15" customHeight="1" x14ac:dyDescent="0.25">
      <c r="A240" s="7" t="s">
        <v>316</v>
      </c>
      <c r="B240" s="8"/>
      <c r="C240" s="8"/>
      <c r="D240" s="8"/>
    </row>
    <row r="241" spans="1:4" ht="15" customHeight="1" x14ac:dyDescent="0.25">
      <c r="A241" s="7" t="s">
        <v>317</v>
      </c>
      <c r="B241" s="8"/>
      <c r="C241" s="8"/>
      <c r="D241" s="8"/>
    </row>
    <row r="242" spans="1:4" ht="15" customHeight="1" x14ac:dyDescent="0.25">
      <c r="A242" s="7" t="s">
        <v>318</v>
      </c>
      <c r="B242" s="8"/>
      <c r="C242" s="8"/>
      <c r="D242" s="8"/>
    </row>
    <row r="243" spans="1:4" ht="15" customHeight="1" x14ac:dyDescent="0.25">
      <c r="A243" s="7" t="s">
        <v>319</v>
      </c>
      <c r="B243" s="8"/>
      <c r="C243" s="8"/>
      <c r="D243" s="8"/>
    </row>
    <row r="244" spans="1:4" ht="15" customHeight="1" x14ac:dyDescent="0.25">
      <c r="A244" s="7" t="s">
        <v>320</v>
      </c>
      <c r="B244" s="8"/>
      <c r="C244" s="8"/>
      <c r="D244" s="8"/>
    </row>
    <row r="245" spans="1:4" ht="15" customHeight="1" x14ac:dyDescent="0.25">
      <c r="A245" s="7" t="s">
        <v>321</v>
      </c>
      <c r="B245" s="8"/>
      <c r="C245" s="8"/>
      <c r="D245" s="8"/>
    </row>
    <row r="246" spans="1:4" ht="15" customHeight="1" x14ac:dyDescent="0.25">
      <c r="A246" s="7" t="s">
        <v>322</v>
      </c>
      <c r="B246" s="8"/>
      <c r="C246" s="8"/>
      <c r="D246" s="8"/>
    </row>
    <row r="247" spans="1:4" ht="15" customHeight="1" x14ac:dyDescent="0.25">
      <c r="A247" s="7" t="s">
        <v>323</v>
      </c>
      <c r="B247" s="8"/>
      <c r="C247" s="8"/>
      <c r="D247" s="8"/>
    </row>
    <row r="248" spans="1:4" ht="15" customHeight="1" x14ac:dyDescent="0.25">
      <c r="A248" s="7" t="s">
        <v>324</v>
      </c>
      <c r="B248" s="8"/>
      <c r="C248" s="8"/>
      <c r="D248" s="8"/>
    </row>
    <row r="249" spans="1:4" ht="15" customHeight="1" x14ac:dyDescent="0.25">
      <c r="A249" s="7" t="s">
        <v>325</v>
      </c>
      <c r="B249" s="8"/>
      <c r="C249" s="8"/>
      <c r="D249" s="8"/>
    </row>
    <row r="250" spans="1:4" ht="15" customHeight="1" x14ac:dyDescent="0.25">
      <c r="A250" s="7" t="s">
        <v>326</v>
      </c>
      <c r="B250" s="8"/>
      <c r="C250" s="8"/>
      <c r="D250" s="8"/>
    </row>
    <row r="251" spans="1:4" ht="15" customHeight="1" x14ac:dyDescent="0.25">
      <c r="A251" s="7" t="s">
        <v>327</v>
      </c>
      <c r="B251" s="8"/>
      <c r="C251" s="8"/>
      <c r="D251" s="8"/>
    </row>
    <row r="252" spans="1:4" ht="15" customHeight="1" x14ac:dyDescent="0.25">
      <c r="A252" s="7" t="s">
        <v>328</v>
      </c>
      <c r="B252" s="8"/>
      <c r="C252" s="8"/>
      <c r="D252" s="8"/>
    </row>
    <row r="253" spans="1:4" ht="15" customHeight="1" x14ac:dyDescent="0.25">
      <c r="A253" s="7" t="s">
        <v>329</v>
      </c>
      <c r="B253" s="8"/>
      <c r="C253" s="8"/>
      <c r="D253" s="8"/>
    </row>
    <row r="254" spans="1:4" ht="15" customHeight="1" x14ac:dyDescent="0.25">
      <c r="A254" s="7" t="s">
        <v>330</v>
      </c>
      <c r="B254" s="8"/>
      <c r="C254" s="8"/>
      <c r="D254" s="8"/>
    </row>
    <row r="255" spans="1:4" ht="15" customHeight="1" x14ac:dyDescent="0.25">
      <c r="A255" s="7" t="s">
        <v>331</v>
      </c>
      <c r="B255" s="8"/>
      <c r="C255" s="8"/>
      <c r="D255" s="8"/>
    </row>
    <row r="256" spans="1:4" ht="15" customHeight="1" x14ac:dyDescent="0.25">
      <c r="A256" s="7" t="s">
        <v>332</v>
      </c>
      <c r="B256" s="8"/>
      <c r="C256" s="8"/>
      <c r="D256" s="8"/>
    </row>
    <row r="257" spans="1:4" ht="15" customHeight="1" x14ac:dyDescent="0.25">
      <c r="A257" s="7" t="s">
        <v>333</v>
      </c>
      <c r="B257" s="8"/>
      <c r="C257" s="8"/>
      <c r="D257" s="8"/>
    </row>
    <row r="258" spans="1:4" ht="15" customHeight="1" x14ac:dyDescent="0.25">
      <c r="A258" s="7" t="s">
        <v>334</v>
      </c>
      <c r="B258" s="8"/>
      <c r="C258" s="8"/>
      <c r="D258" s="8"/>
    </row>
    <row r="259" spans="1:4" ht="15" customHeight="1" x14ac:dyDescent="0.25">
      <c r="A259" s="7" t="s">
        <v>335</v>
      </c>
      <c r="B259" s="8"/>
      <c r="C259" s="8"/>
      <c r="D259" s="8"/>
    </row>
    <row r="260" spans="1:4" ht="15" customHeight="1" x14ac:dyDescent="0.25">
      <c r="A260" s="7" t="s">
        <v>336</v>
      </c>
      <c r="B260" s="8"/>
      <c r="C260" s="8"/>
      <c r="D260" s="8"/>
    </row>
    <row r="261" spans="1:4" ht="15" customHeight="1" x14ac:dyDescent="0.25">
      <c r="A261" s="7" t="s">
        <v>337</v>
      </c>
      <c r="B261" s="8"/>
      <c r="C261" s="8"/>
      <c r="D261" s="8"/>
    </row>
    <row r="262" spans="1:4" ht="15" customHeight="1" x14ac:dyDescent="0.25">
      <c r="A262" s="7" t="s">
        <v>338</v>
      </c>
      <c r="B262" s="8"/>
      <c r="C262" s="8"/>
      <c r="D262" s="8"/>
    </row>
    <row r="263" spans="1:4" ht="15" customHeight="1" x14ac:dyDescent="0.25">
      <c r="A263" s="7" t="s">
        <v>339</v>
      </c>
      <c r="B263" s="8"/>
      <c r="C263" s="8"/>
      <c r="D263" s="8"/>
    </row>
    <row r="264" spans="1:4" ht="15" customHeight="1" x14ac:dyDescent="0.25">
      <c r="A264" s="7" t="s">
        <v>340</v>
      </c>
      <c r="B264" s="8"/>
      <c r="C264" s="8"/>
      <c r="D264" s="8"/>
    </row>
    <row r="265" spans="1:4" ht="15" customHeight="1" x14ac:dyDescent="0.25">
      <c r="A265" s="7" t="s">
        <v>341</v>
      </c>
      <c r="B265" s="8"/>
      <c r="C265" s="8"/>
      <c r="D265" s="8"/>
    </row>
    <row r="266" spans="1:4" ht="15" customHeight="1" x14ac:dyDescent="0.25">
      <c r="A266" s="7" t="s">
        <v>342</v>
      </c>
      <c r="B266" s="8"/>
      <c r="C266" s="8"/>
      <c r="D266" s="8"/>
    </row>
    <row r="267" spans="1:4" ht="15" customHeight="1" x14ac:dyDescent="0.25">
      <c r="A267" s="7" t="s">
        <v>343</v>
      </c>
      <c r="B267" s="8"/>
      <c r="C267" s="8"/>
      <c r="D267" s="8"/>
    </row>
    <row r="268" spans="1:4" ht="15" customHeight="1" x14ac:dyDescent="0.25">
      <c r="A268" s="7" t="s">
        <v>344</v>
      </c>
      <c r="B268" s="8"/>
      <c r="C268" s="8"/>
      <c r="D268" s="8"/>
    </row>
    <row r="269" spans="1:4" ht="15" customHeight="1" x14ac:dyDescent="0.25">
      <c r="A269" s="7" t="s">
        <v>345</v>
      </c>
      <c r="B269" s="8"/>
      <c r="C269" s="8"/>
      <c r="D269" s="8"/>
    </row>
    <row r="270" spans="1:4" ht="15" customHeight="1" x14ac:dyDescent="0.25">
      <c r="A270" s="7" t="s">
        <v>346</v>
      </c>
      <c r="B270" s="8"/>
      <c r="C270" s="8"/>
      <c r="D270" s="8"/>
    </row>
    <row r="271" spans="1:4" ht="15" customHeight="1" x14ac:dyDescent="0.25">
      <c r="A271" s="7" t="s">
        <v>347</v>
      </c>
      <c r="B271" s="8"/>
      <c r="C271" s="8"/>
      <c r="D271" s="8"/>
    </row>
    <row r="272" spans="1:4" ht="15" customHeight="1" x14ac:dyDescent="0.25">
      <c r="A272" s="7" t="s">
        <v>348</v>
      </c>
      <c r="B272" s="8"/>
      <c r="C272" s="8"/>
      <c r="D272" s="8"/>
    </row>
    <row r="273" spans="1:4" ht="15" customHeight="1" x14ac:dyDescent="0.25">
      <c r="A273" s="7" t="s">
        <v>349</v>
      </c>
      <c r="B273" s="8"/>
      <c r="C273" s="8"/>
      <c r="D273" s="8"/>
    </row>
    <row r="274" spans="1:4" ht="15" customHeight="1" x14ac:dyDescent="0.25">
      <c r="A274" s="7" t="s">
        <v>350</v>
      </c>
      <c r="B274" s="8"/>
      <c r="C274" s="8"/>
      <c r="D274" s="8"/>
    </row>
    <row r="275" spans="1:4" ht="15" customHeight="1" x14ac:dyDescent="0.25">
      <c r="A275" s="7" t="s">
        <v>351</v>
      </c>
      <c r="B275" s="8"/>
      <c r="C275" s="8"/>
      <c r="D275" s="8"/>
    </row>
    <row r="276" spans="1:4" ht="15" customHeight="1" x14ac:dyDescent="0.25">
      <c r="A276" s="7" t="s">
        <v>352</v>
      </c>
      <c r="B276" s="8"/>
      <c r="C276" s="8"/>
      <c r="D276" s="8"/>
    </row>
    <row r="277" spans="1:4" ht="15" customHeight="1" x14ac:dyDescent="0.25">
      <c r="A277" s="7" t="s">
        <v>353</v>
      </c>
      <c r="B277" s="8"/>
      <c r="C277" s="8"/>
      <c r="D277" s="8"/>
    </row>
    <row r="278" spans="1:4" ht="15" customHeight="1" x14ac:dyDescent="0.25">
      <c r="A278" s="7" t="s">
        <v>354</v>
      </c>
      <c r="B278" s="8"/>
      <c r="C278" s="8"/>
      <c r="D278" s="8"/>
    </row>
    <row r="279" spans="1:4" ht="15" customHeight="1" x14ac:dyDescent="0.25">
      <c r="A279" s="7" t="s">
        <v>355</v>
      </c>
      <c r="B279" s="8"/>
      <c r="C279" s="8"/>
      <c r="D279" s="8"/>
    </row>
    <row r="280" spans="1:4" ht="15" customHeight="1" x14ac:dyDescent="0.25">
      <c r="A280" s="7" t="s">
        <v>356</v>
      </c>
      <c r="B280" s="8"/>
      <c r="C280" s="8"/>
      <c r="D280" s="8"/>
    </row>
    <row r="281" spans="1:4" ht="15" customHeight="1" x14ac:dyDescent="0.25">
      <c r="A281" s="7" t="s">
        <v>357</v>
      </c>
      <c r="B281" s="8"/>
      <c r="C281" s="8"/>
      <c r="D281" s="8"/>
    </row>
    <row r="282" spans="1:4" ht="15" customHeight="1" x14ac:dyDescent="0.25">
      <c r="A282" s="7" t="s">
        <v>358</v>
      </c>
      <c r="B282" s="8"/>
      <c r="C282" s="8"/>
      <c r="D282" s="8"/>
    </row>
    <row r="283" spans="1:4" ht="15" customHeight="1" x14ac:dyDescent="0.25">
      <c r="A283" s="7" t="s">
        <v>359</v>
      </c>
      <c r="B283" s="8"/>
      <c r="C283" s="8"/>
      <c r="D283" s="8"/>
    </row>
    <row r="284" spans="1:4" ht="15" customHeight="1" x14ac:dyDescent="0.25">
      <c r="A284" s="7" t="s">
        <v>360</v>
      </c>
      <c r="B284" s="8"/>
      <c r="C284" s="8"/>
      <c r="D284" s="8"/>
    </row>
    <row r="285" spans="1:4" ht="15" customHeight="1" x14ac:dyDescent="0.25">
      <c r="A285" s="7" t="s">
        <v>361</v>
      </c>
      <c r="B285" s="8"/>
      <c r="C285" s="8"/>
      <c r="D285" s="8"/>
    </row>
    <row r="286" spans="1:4" ht="15" customHeight="1" x14ac:dyDescent="0.25">
      <c r="A286" s="7" t="s">
        <v>362</v>
      </c>
      <c r="B286" s="8"/>
      <c r="C286" s="8"/>
      <c r="D286" s="8"/>
    </row>
    <row r="287" spans="1:4" ht="15" customHeight="1" x14ac:dyDescent="0.25">
      <c r="A287" s="7" t="s">
        <v>363</v>
      </c>
      <c r="B287" s="8"/>
      <c r="C287" s="8"/>
      <c r="D287" s="8"/>
    </row>
    <row r="288" spans="1:4" ht="15" customHeight="1" x14ac:dyDescent="0.25">
      <c r="A288" s="7" t="s">
        <v>364</v>
      </c>
      <c r="B288" s="8"/>
      <c r="C288" s="8"/>
      <c r="D288" s="8"/>
    </row>
    <row r="289" spans="1:4" ht="15" customHeight="1" x14ac:dyDescent="0.25">
      <c r="A289" s="7" t="s">
        <v>365</v>
      </c>
      <c r="B289" s="8"/>
      <c r="C289" s="8"/>
      <c r="D289" s="8"/>
    </row>
    <row r="290" spans="1:4" ht="15" customHeight="1" x14ac:dyDescent="0.25">
      <c r="A290" s="7" t="s">
        <v>366</v>
      </c>
      <c r="B290" s="8"/>
      <c r="C290" s="8"/>
      <c r="D290" s="8"/>
    </row>
    <row r="291" spans="1:4" ht="15" customHeight="1" x14ac:dyDescent="0.25">
      <c r="A291" s="7" t="s">
        <v>367</v>
      </c>
      <c r="B291" s="8"/>
      <c r="C291" s="8"/>
      <c r="D291" s="8"/>
    </row>
    <row r="292" spans="1:4" ht="15" customHeight="1" x14ac:dyDescent="0.25">
      <c r="A292" s="7" t="s">
        <v>368</v>
      </c>
      <c r="B292" s="8"/>
      <c r="C292" s="8"/>
      <c r="D292" s="8"/>
    </row>
    <row r="293" spans="1:4" ht="15" customHeight="1" x14ac:dyDescent="0.25">
      <c r="A293" s="7" t="s">
        <v>369</v>
      </c>
      <c r="B293" s="8"/>
      <c r="C293" s="8"/>
      <c r="D293" s="8"/>
    </row>
    <row r="294" spans="1:4" ht="15" customHeight="1" x14ac:dyDescent="0.25">
      <c r="A294" s="7" t="s">
        <v>370</v>
      </c>
      <c r="B294" s="8"/>
      <c r="C294" s="8"/>
      <c r="D294" s="8"/>
    </row>
    <row r="295" spans="1:4" ht="15" customHeight="1" x14ac:dyDescent="0.25">
      <c r="A295" s="7" t="s">
        <v>371</v>
      </c>
      <c r="B295" s="8"/>
      <c r="C295" s="8"/>
      <c r="D295" s="8"/>
    </row>
    <row r="296" spans="1:4" ht="15" customHeight="1" x14ac:dyDescent="0.25">
      <c r="A296" s="7" t="s">
        <v>372</v>
      </c>
      <c r="B296" s="8"/>
      <c r="C296" s="8"/>
      <c r="D296" s="8"/>
    </row>
    <row r="297" spans="1:4" ht="15" customHeight="1" x14ac:dyDescent="0.25">
      <c r="A297" s="7" t="s">
        <v>373</v>
      </c>
      <c r="B297" s="8"/>
      <c r="C297" s="8"/>
      <c r="D297" s="8"/>
    </row>
    <row r="298" spans="1:4" ht="15" customHeight="1" x14ac:dyDescent="0.25">
      <c r="A298" s="7" t="s">
        <v>374</v>
      </c>
      <c r="B298" s="8"/>
      <c r="C298" s="8"/>
      <c r="D298" s="8"/>
    </row>
    <row r="299" spans="1:4" ht="15" customHeight="1" x14ac:dyDescent="0.25">
      <c r="A299" s="7" t="s">
        <v>375</v>
      </c>
      <c r="B299" s="8"/>
      <c r="C299" s="8"/>
      <c r="D299" s="8"/>
    </row>
    <row r="300" spans="1:4" ht="15" customHeight="1" x14ac:dyDescent="0.25">
      <c r="A300" s="7" t="s">
        <v>376</v>
      </c>
      <c r="B300" s="8"/>
      <c r="C300" s="8"/>
      <c r="D300" s="8"/>
    </row>
    <row r="301" spans="1:4" ht="15" customHeight="1" x14ac:dyDescent="0.25">
      <c r="A301" s="7" t="s">
        <v>377</v>
      </c>
      <c r="B301" s="8"/>
      <c r="C301" s="8"/>
      <c r="D301" s="8"/>
    </row>
    <row r="302" spans="1:4" ht="15" customHeight="1" x14ac:dyDescent="0.25">
      <c r="A302" s="7" t="s">
        <v>378</v>
      </c>
      <c r="B302" s="8"/>
      <c r="C302" s="8"/>
      <c r="D302" s="8"/>
    </row>
    <row r="303" spans="1:4" ht="15" customHeight="1" x14ac:dyDescent="0.25">
      <c r="A303" s="7" t="s">
        <v>379</v>
      </c>
      <c r="B303" s="8"/>
      <c r="C303" s="8"/>
      <c r="D303" s="8"/>
    </row>
    <row r="304" spans="1:4" ht="15" customHeight="1" x14ac:dyDescent="0.25">
      <c r="A304" s="7" t="s">
        <v>380</v>
      </c>
      <c r="B304" s="8"/>
      <c r="C304" s="8"/>
      <c r="D304" s="8"/>
    </row>
    <row r="305" spans="1:4" ht="15" customHeight="1" x14ac:dyDescent="0.25">
      <c r="A305" s="7" t="s">
        <v>381</v>
      </c>
      <c r="B305" s="8"/>
      <c r="C305" s="8"/>
      <c r="D305" s="8"/>
    </row>
    <row r="306" spans="1:4" ht="15" customHeight="1" x14ac:dyDescent="0.25">
      <c r="A306" s="7" t="s">
        <v>382</v>
      </c>
      <c r="B306" s="8"/>
      <c r="C306" s="8"/>
      <c r="D306" s="8"/>
    </row>
    <row r="307" spans="1:4" ht="15" customHeight="1" x14ac:dyDescent="0.25">
      <c r="A307" s="7" t="s">
        <v>383</v>
      </c>
      <c r="B307" s="8"/>
      <c r="C307" s="8"/>
      <c r="D307" s="8"/>
    </row>
    <row r="308" spans="1:4" ht="15" customHeight="1" x14ac:dyDescent="0.25">
      <c r="A308" s="7" t="s">
        <v>384</v>
      </c>
      <c r="B308" s="8"/>
      <c r="C308" s="8"/>
      <c r="D308" s="8"/>
    </row>
    <row r="309" spans="1:4" ht="15" customHeight="1" x14ac:dyDescent="0.25">
      <c r="A309" s="7" t="s">
        <v>385</v>
      </c>
      <c r="B309" s="8"/>
      <c r="C309" s="8"/>
      <c r="D309" s="8"/>
    </row>
    <row r="310" spans="1:4" ht="15" customHeight="1" x14ac:dyDescent="0.25">
      <c r="A310" s="7" t="s">
        <v>386</v>
      </c>
      <c r="B310" s="8"/>
      <c r="C310" s="8"/>
      <c r="D310" s="8"/>
    </row>
    <row r="311" spans="1:4" ht="15" customHeight="1" x14ac:dyDescent="0.25">
      <c r="A311" s="7" t="s">
        <v>387</v>
      </c>
      <c r="B311" s="8"/>
      <c r="C311" s="8"/>
      <c r="D311" s="8"/>
    </row>
    <row r="312" spans="1:4" ht="15" customHeight="1" x14ac:dyDescent="0.25">
      <c r="A312" s="7" t="s">
        <v>388</v>
      </c>
      <c r="B312" s="8"/>
      <c r="C312" s="8"/>
      <c r="D312" s="8"/>
    </row>
    <row r="313" spans="1:4" ht="15" customHeight="1" x14ac:dyDescent="0.25">
      <c r="A313" s="7" t="s">
        <v>389</v>
      </c>
      <c r="B313" s="8"/>
      <c r="C313" s="8"/>
      <c r="D313" s="8"/>
    </row>
    <row r="314" spans="1:4" ht="15" customHeight="1" x14ac:dyDescent="0.25">
      <c r="A314" s="7" t="s">
        <v>390</v>
      </c>
      <c r="B314" s="8"/>
      <c r="C314" s="8"/>
      <c r="D314" s="8"/>
    </row>
    <row r="315" spans="1:4" ht="15" customHeight="1" x14ac:dyDescent="0.25">
      <c r="A315" s="7" t="s">
        <v>391</v>
      </c>
      <c r="B315" s="8"/>
      <c r="C315" s="8"/>
      <c r="D315" s="8"/>
    </row>
    <row r="316" spans="1:4" ht="15" customHeight="1" x14ac:dyDescent="0.25">
      <c r="A316" s="7" t="s">
        <v>392</v>
      </c>
      <c r="B316" s="8"/>
      <c r="C316" s="8"/>
      <c r="D316" s="8"/>
    </row>
    <row r="317" spans="1:4" ht="15" customHeight="1" x14ac:dyDescent="0.25">
      <c r="A317" s="7" t="s">
        <v>393</v>
      </c>
      <c r="B317" s="8"/>
      <c r="C317" s="8"/>
      <c r="D317" s="8"/>
    </row>
    <row r="318" spans="1:4" ht="15" customHeight="1" x14ac:dyDescent="0.25">
      <c r="A318" s="7" t="s">
        <v>394</v>
      </c>
      <c r="B318" s="8"/>
      <c r="C318" s="8"/>
      <c r="D318" s="8"/>
    </row>
    <row r="319" spans="1:4" ht="15" customHeight="1" x14ac:dyDescent="0.25">
      <c r="A319" s="7" t="s">
        <v>395</v>
      </c>
      <c r="B319" s="8"/>
      <c r="C319" s="8"/>
      <c r="D319" s="8"/>
    </row>
    <row r="320" spans="1:4" ht="15" customHeight="1" x14ac:dyDescent="0.25">
      <c r="A320" s="7" t="s">
        <v>396</v>
      </c>
      <c r="B320" s="8"/>
      <c r="C320" s="8"/>
      <c r="D320" s="8"/>
    </row>
    <row r="321" spans="1:4" ht="15" customHeight="1" x14ac:dyDescent="0.25">
      <c r="A321" s="7" t="s">
        <v>397</v>
      </c>
      <c r="B321" s="8"/>
      <c r="C321" s="8"/>
      <c r="D321" s="8"/>
    </row>
    <row r="322" spans="1:4" ht="15" customHeight="1" x14ac:dyDescent="0.25">
      <c r="A322" s="7" t="s">
        <v>398</v>
      </c>
      <c r="B322" s="8"/>
      <c r="C322" s="8"/>
      <c r="D322" s="8"/>
    </row>
    <row r="323" spans="1:4" ht="15" customHeight="1" x14ac:dyDescent="0.25">
      <c r="A323" s="7" t="s">
        <v>399</v>
      </c>
      <c r="B323" s="8"/>
      <c r="C323" s="8"/>
      <c r="D323" s="8"/>
    </row>
    <row r="324" spans="1:4" ht="15" customHeight="1" x14ac:dyDescent="0.25">
      <c r="A324" s="7" t="s">
        <v>400</v>
      </c>
      <c r="B324" s="8"/>
      <c r="C324" s="8"/>
      <c r="D324" s="8"/>
    </row>
    <row r="325" spans="1:4" ht="15" customHeight="1" x14ac:dyDescent="0.25">
      <c r="A325" s="7" t="s">
        <v>401</v>
      </c>
      <c r="B325" s="8"/>
      <c r="C325" s="8"/>
      <c r="D325" s="8"/>
    </row>
    <row r="326" spans="1:4" ht="15" customHeight="1" x14ac:dyDescent="0.25">
      <c r="A326" s="7" t="s">
        <v>402</v>
      </c>
      <c r="B326" s="8"/>
      <c r="C326" s="8"/>
      <c r="D326" s="8"/>
    </row>
    <row r="327" spans="1:4" ht="15" customHeight="1" x14ac:dyDescent="0.25">
      <c r="A327" s="7" t="s">
        <v>403</v>
      </c>
      <c r="B327" s="8"/>
      <c r="C327" s="8"/>
      <c r="D327" s="8"/>
    </row>
    <row r="328" spans="1:4" ht="15" customHeight="1" x14ac:dyDescent="0.25">
      <c r="A328" s="7" t="s">
        <v>404</v>
      </c>
      <c r="B328" s="8"/>
      <c r="C328" s="8"/>
      <c r="D328" s="8"/>
    </row>
    <row r="329" spans="1:4" ht="15" customHeight="1" x14ac:dyDescent="0.25">
      <c r="A329" s="7" t="s">
        <v>405</v>
      </c>
      <c r="B329" s="8"/>
      <c r="C329" s="8"/>
      <c r="D329" s="8"/>
    </row>
    <row r="330" spans="1:4" ht="15" customHeight="1" x14ac:dyDescent="0.25">
      <c r="A330" s="7" t="s">
        <v>406</v>
      </c>
      <c r="B330" s="8"/>
      <c r="C330" s="8"/>
      <c r="D330" s="8"/>
    </row>
    <row r="331" spans="1:4" ht="15" customHeight="1" x14ac:dyDescent="0.25">
      <c r="A331" s="7" t="s">
        <v>407</v>
      </c>
      <c r="B331" s="8"/>
      <c r="C331" s="8"/>
      <c r="D331" s="8"/>
    </row>
    <row r="332" spans="1:4" ht="15" customHeight="1" x14ac:dyDescent="0.25">
      <c r="A332" s="7" t="s">
        <v>408</v>
      </c>
      <c r="B332" s="8"/>
      <c r="C332" s="8"/>
      <c r="D332" s="8"/>
    </row>
    <row r="333" spans="1:4" ht="15" customHeight="1" x14ac:dyDescent="0.25">
      <c r="A333" s="7" t="s">
        <v>409</v>
      </c>
      <c r="B333" s="8"/>
      <c r="C333" s="8"/>
      <c r="D333" s="8"/>
    </row>
    <row r="334" spans="1:4" ht="15" customHeight="1" x14ac:dyDescent="0.25">
      <c r="A334" s="7" t="s">
        <v>410</v>
      </c>
      <c r="B334" s="8"/>
      <c r="C334" s="8"/>
      <c r="D334" s="8"/>
    </row>
    <row r="335" spans="1:4" ht="15" customHeight="1" x14ac:dyDescent="0.25">
      <c r="A335" s="7" t="s">
        <v>411</v>
      </c>
      <c r="B335" s="8"/>
      <c r="C335" s="8"/>
      <c r="D335" s="8"/>
    </row>
    <row r="336" spans="1:4" ht="15" customHeight="1" x14ac:dyDescent="0.25">
      <c r="A336" s="7" t="s">
        <v>412</v>
      </c>
      <c r="B336" s="8"/>
      <c r="C336" s="8"/>
      <c r="D336" s="8"/>
    </row>
    <row r="337" spans="1:4" ht="15" customHeight="1" x14ac:dyDescent="0.25">
      <c r="A337" s="7" t="s">
        <v>413</v>
      </c>
      <c r="B337" s="8"/>
      <c r="C337" s="8"/>
      <c r="D337" s="8"/>
    </row>
    <row r="338" spans="1:4" ht="15" customHeight="1" x14ac:dyDescent="0.25">
      <c r="A338" s="7" t="s">
        <v>414</v>
      </c>
      <c r="B338" s="8"/>
      <c r="C338" s="8"/>
      <c r="D338" s="8"/>
    </row>
    <row r="339" spans="1:4" ht="15" customHeight="1" x14ac:dyDescent="0.25">
      <c r="A339" s="7" t="s">
        <v>415</v>
      </c>
      <c r="B339" s="8"/>
      <c r="C339" s="8"/>
      <c r="D339" s="8"/>
    </row>
    <row r="340" spans="1:4" ht="15" customHeight="1" x14ac:dyDescent="0.25">
      <c r="A340" s="7" t="s">
        <v>416</v>
      </c>
      <c r="B340" s="8"/>
      <c r="C340" s="8"/>
      <c r="D340" s="8"/>
    </row>
    <row r="341" spans="1:4" ht="15" customHeight="1" x14ac:dyDescent="0.25">
      <c r="A341" s="7" t="s">
        <v>417</v>
      </c>
      <c r="B341" s="8"/>
      <c r="C341" s="8"/>
      <c r="D341" s="8"/>
    </row>
    <row r="342" spans="1:4" ht="15" customHeight="1" x14ac:dyDescent="0.25">
      <c r="A342" s="7" t="s">
        <v>418</v>
      </c>
      <c r="B342" s="8"/>
      <c r="C342" s="8"/>
      <c r="D342" s="8"/>
    </row>
    <row r="343" spans="1:4" ht="15" customHeight="1" x14ac:dyDescent="0.25">
      <c r="A343" s="7" t="s">
        <v>419</v>
      </c>
      <c r="B343" s="8"/>
      <c r="C343" s="8"/>
      <c r="D343" s="8"/>
    </row>
    <row r="344" spans="1:4" ht="15" customHeight="1" x14ac:dyDescent="0.25">
      <c r="A344" s="7" t="s">
        <v>420</v>
      </c>
      <c r="B344" s="8"/>
      <c r="C344" s="8"/>
      <c r="D344" s="8"/>
    </row>
    <row r="345" spans="1:4" ht="15" customHeight="1" x14ac:dyDescent="0.25">
      <c r="A345" s="7" t="s">
        <v>421</v>
      </c>
      <c r="B345" s="8"/>
      <c r="C345" s="8"/>
      <c r="D345" s="8"/>
    </row>
    <row r="346" spans="1:4" ht="15" customHeight="1" x14ac:dyDescent="0.25">
      <c r="A346" s="7" t="s">
        <v>422</v>
      </c>
      <c r="B346" s="8"/>
      <c r="C346" s="8"/>
      <c r="D346" s="8"/>
    </row>
    <row r="347" spans="1:4" ht="15" customHeight="1" x14ac:dyDescent="0.25">
      <c r="A347" s="7" t="s">
        <v>423</v>
      </c>
      <c r="B347" s="8"/>
      <c r="C347" s="8"/>
      <c r="D347" s="8"/>
    </row>
    <row r="348" spans="1:4" ht="15" customHeight="1" x14ac:dyDescent="0.25">
      <c r="A348" s="7" t="s">
        <v>424</v>
      </c>
      <c r="B348" s="8"/>
      <c r="C348" s="8"/>
      <c r="D348" s="8"/>
    </row>
    <row r="349" spans="1:4" ht="15" customHeight="1" x14ac:dyDescent="0.25">
      <c r="A349" s="7" t="s">
        <v>425</v>
      </c>
      <c r="B349" s="8"/>
      <c r="C349" s="8"/>
      <c r="D349" s="8"/>
    </row>
    <row r="350" spans="1:4" ht="15" customHeight="1" x14ac:dyDescent="0.25">
      <c r="A350" s="7" t="s">
        <v>426</v>
      </c>
      <c r="B350" s="8"/>
      <c r="C350" s="8"/>
      <c r="D350" s="8"/>
    </row>
    <row r="351" spans="1:4" ht="15" customHeight="1" x14ac:dyDescent="0.25">
      <c r="A351" s="7" t="s">
        <v>427</v>
      </c>
      <c r="B351" s="8"/>
      <c r="C351" s="8"/>
      <c r="D351" s="8"/>
    </row>
    <row r="352" spans="1:4" ht="15" customHeight="1" x14ac:dyDescent="0.25">
      <c r="A352" s="7" t="s">
        <v>428</v>
      </c>
      <c r="B352" s="8"/>
      <c r="C352" s="8"/>
      <c r="D352" s="8"/>
    </row>
    <row r="353" spans="1:4" ht="15" customHeight="1" x14ac:dyDescent="0.25">
      <c r="A353" s="7" t="s">
        <v>429</v>
      </c>
      <c r="B353" s="8"/>
      <c r="C353" s="8"/>
      <c r="D353" s="8"/>
    </row>
    <row r="354" spans="1:4" ht="15" customHeight="1" x14ac:dyDescent="0.25">
      <c r="A354" s="7" t="s">
        <v>430</v>
      </c>
      <c r="B354" s="8"/>
      <c r="C354" s="8"/>
      <c r="D354" s="8"/>
    </row>
    <row r="355" spans="1:4" ht="15" customHeight="1" x14ac:dyDescent="0.25">
      <c r="A355" s="7" t="s">
        <v>431</v>
      </c>
      <c r="B355" s="8"/>
      <c r="C355" s="8"/>
      <c r="D355" s="8"/>
    </row>
    <row r="356" spans="1:4" ht="15" customHeight="1" x14ac:dyDescent="0.25">
      <c r="A356" s="7" t="s">
        <v>432</v>
      </c>
      <c r="B356" s="8"/>
      <c r="C356" s="8"/>
      <c r="D356" s="8"/>
    </row>
    <row r="357" spans="1:4" ht="15" customHeight="1" x14ac:dyDescent="0.25">
      <c r="A357" s="7" t="s">
        <v>433</v>
      </c>
      <c r="B357" s="8"/>
      <c r="C357" s="8"/>
      <c r="D357" s="8"/>
    </row>
    <row r="358" spans="1:4" ht="15" customHeight="1" x14ac:dyDescent="0.25">
      <c r="A358" s="7" t="s">
        <v>434</v>
      </c>
      <c r="B358" s="8"/>
      <c r="C358" s="8"/>
      <c r="D358" s="8"/>
    </row>
    <row r="359" spans="1:4" ht="15" customHeight="1" x14ac:dyDescent="0.25">
      <c r="A359" s="7" t="s">
        <v>435</v>
      </c>
      <c r="B359" s="8"/>
      <c r="C359" s="8"/>
      <c r="D359" s="8"/>
    </row>
    <row r="360" spans="1:4" ht="15" customHeight="1" x14ac:dyDescent="0.25">
      <c r="A360" s="7" t="s">
        <v>436</v>
      </c>
      <c r="B360" s="8"/>
      <c r="C360" s="8"/>
      <c r="D360" s="8"/>
    </row>
    <row r="361" spans="1:4" ht="15" customHeight="1" x14ac:dyDescent="0.25">
      <c r="A361" s="7" t="s">
        <v>437</v>
      </c>
      <c r="B361" s="8"/>
      <c r="C361" s="8"/>
      <c r="D361" s="8"/>
    </row>
    <row r="362" spans="1:4" ht="15" customHeight="1" x14ac:dyDescent="0.25">
      <c r="A362" s="7" t="s">
        <v>438</v>
      </c>
      <c r="B362" s="8"/>
      <c r="C362" s="8"/>
      <c r="D362" s="8"/>
    </row>
    <row r="363" spans="1:4" ht="15" customHeight="1" x14ac:dyDescent="0.25">
      <c r="A363" s="7" t="s">
        <v>439</v>
      </c>
      <c r="B363" s="8"/>
      <c r="C363" s="8"/>
      <c r="D363" s="8"/>
    </row>
    <row r="364" spans="1:4" ht="15" customHeight="1" x14ac:dyDescent="0.25">
      <c r="A364" s="7" t="s">
        <v>440</v>
      </c>
      <c r="B364" s="8"/>
      <c r="C364" s="8"/>
      <c r="D364" s="8"/>
    </row>
    <row r="365" spans="1:4" ht="15" customHeight="1" x14ac:dyDescent="0.25">
      <c r="A365" s="7" t="s">
        <v>441</v>
      </c>
      <c r="B365" s="8"/>
      <c r="C365" s="8"/>
      <c r="D365" s="8"/>
    </row>
    <row r="366" spans="1:4" ht="15" customHeight="1" x14ac:dyDescent="0.25">
      <c r="A366" s="7" t="s">
        <v>442</v>
      </c>
      <c r="B366" s="8"/>
      <c r="C366" s="8"/>
      <c r="D366" s="8"/>
    </row>
    <row r="367" spans="1:4" ht="15" customHeight="1" x14ac:dyDescent="0.25">
      <c r="A367" s="7" t="s">
        <v>443</v>
      </c>
      <c r="B367" s="8"/>
      <c r="C367" s="8"/>
      <c r="D367" s="8"/>
    </row>
    <row r="368" spans="1:4" ht="15" customHeight="1" x14ac:dyDescent="0.25">
      <c r="A368" s="7" t="s">
        <v>444</v>
      </c>
      <c r="B368" s="8"/>
      <c r="C368" s="8"/>
      <c r="D368" s="8"/>
    </row>
    <row r="369" spans="1:4" ht="15" customHeight="1" x14ac:dyDescent="0.25">
      <c r="A369" s="7" t="s">
        <v>445</v>
      </c>
      <c r="B369" s="8"/>
      <c r="C369" s="8"/>
      <c r="D369" s="8"/>
    </row>
    <row r="370" spans="1:4" ht="15" customHeight="1" x14ac:dyDescent="0.25">
      <c r="A370" s="7" t="s">
        <v>446</v>
      </c>
      <c r="B370" s="8"/>
      <c r="C370" s="8"/>
      <c r="D370" s="8"/>
    </row>
    <row r="371" spans="1:4" ht="15" customHeight="1" x14ac:dyDescent="0.25">
      <c r="A371" s="7" t="s">
        <v>447</v>
      </c>
      <c r="B371" s="8"/>
      <c r="C371" s="8"/>
      <c r="D371" s="8"/>
    </row>
    <row r="372" spans="1:4" ht="15" customHeight="1" x14ac:dyDescent="0.25">
      <c r="A372" s="7" t="s">
        <v>448</v>
      </c>
      <c r="B372" s="8"/>
      <c r="C372" s="8"/>
      <c r="D372" s="8"/>
    </row>
    <row r="373" spans="1:4" ht="15" customHeight="1" x14ac:dyDescent="0.25">
      <c r="A373" s="7" t="s">
        <v>449</v>
      </c>
      <c r="B373" s="8"/>
      <c r="C373" s="8"/>
      <c r="D373" s="8"/>
    </row>
    <row r="374" spans="1:4" ht="15" customHeight="1" x14ac:dyDescent="0.25">
      <c r="A374" s="7" t="s">
        <v>450</v>
      </c>
      <c r="B374" s="8"/>
      <c r="C374" s="8"/>
      <c r="D374" s="8"/>
    </row>
    <row r="375" spans="1:4" ht="15" customHeight="1" x14ac:dyDescent="0.25">
      <c r="A375" s="7" t="s">
        <v>451</v>
      </c>
      <c r="B375" s="8"/>
      <c r="C375" s="8"/>
      <c r="D375" s="8"/>
    </row>
    <row r="376" spans="1:4" ht="15" customHeight="1" x14ac:dyDescent="0.25">
      <c r="A376" s="7" t="s">
        <v>452</v>
      </c>
      <c r="B376" s="8"/>
      <c r="C376" s="8"/>
      <c r="D376" s="8"/>
    </row>
    <row r="377" spans="1:4" ht="15" customHeight="1" x14ac:dyDescent="0.25">
      <c r="A377" s="7" t="s">
        <v>453</v>
      </c>
      <c r="B377" s="8"/>
      <c r="C377" s="8"/>
      <c r="D377" s="8"/>
    </row>
    <row r="378" spans="1:4" ht="15" customHeight="1" x14ac:dyDescent="0.25">
      <c r="A378" s="7" t="s">
        <v>454</v>
      </c>
      <c r="B378" s="8"/>
      <c r="C378" s="8"/>
      <c r="D378" s="8"/>
    </row>
    <row r="379" spans="1:4" ht="15" customHeight="1" x14ac:dyDescent="0.25">
      <c r="A379" s="7" t="s">
        <v>455</v>
      </c>
      <c r="B379" s="8"/>
      <c r="C379" s="8"/>
      <c r="D379" s="8"/>
    </row>
    <row r="380" spans="1:4" ht="15" customHeight="1" x14ac:dyDescent="0.25">
      <c r="A380" s="7" t="s">
        <v>456</v>
      </c>
      <c r="B380" s="8"/>
      <c r="C380" s="8"/>
      <c r="D380" s="8"/>
    </row>
    <row r="381" spans="1:4" ht="15" customHeight="1" x14ac:dyDescent="0.25">
      <c r="A381" s="7" t="s">
        <v>457</v>
      </c>
      <c r="B381" s="8"/>
      <c r="C381" s="8"/>
      <c r="D381" s="8"/>
    </row>
    <row r="382" spans="1:4" ht="15" customHeight="1" x14ac:dyDescent="0.25">
      <c r="A382" s="7" t="s">
        <v>458</v>
      </c>
      <c r="B382" s="8"/>
      <c r="C382" s="8"/>
      <c r="D382" s="8"/>
    </row>
    <row r="383" spans="1:4" ht="15" customHeight="1" x14ac:dyDescent="0.25">
      <c r="A383" s="7" t="s">
        <v>459</v>
      </c>
      <c r="B383" s="8"/>
      <c r="C383" s="8"/>
      <c r="D383" s="8"/>
    </row>
    <row r="384" spans="1:4" ht="15" customHeight="1" x14ac:dyDescent="0.25">
      <c r="A384" s="7" t="s">
        <v>460</v>
      </c>
      <c r="B384" s="8"/>
      <c r="C384" s="8"/>
      <c r="D384" s="8"/>
    </row>
    <row r="385" spans="1:4" ht="15" customHeight="1" x14ac:dyDescent="0.25">
      <c r="A385" s="7" t="s">
        <v>461</v>
      </c>
      <c r="B385" s="8"/>
      <c r="C385" s="8"/>
      <c r="D385" s="8"/>
    </row>
    <row r="386" spans="1:4" ht="15" customHeight="1" x14ac:dyDescent="0.25">
      <c r="A386" s="7" t="s">
        <v>462</v>
      </c>
      <c r="B386" s="8"/>
      <c r="C386" s="8"/>
      <c r="D386" s="8"/>
    </row>
    <row r="387" spans="1:4" ht="15" customHeight="1" x14ac:dyDescent="0.25">
      <c r="A387" s="7" t="s">
        <v>463</v>
      </c>
      <c r="B387" s="8"/>
      <c r="C387" s="8"/>
      <c r="D387" s="8"/>
    </row>
    <row r="388" spans="1:4" ht="15" customHeight="1" x14ac:dyDescent="0.25">
      <c r="A388" s="7" t="s">
        <v>464</v>
      </c>
      <c r="B388" s="8"/>
      <c r="C388" s="8"/>
      <c r="D388" s="8"/>
    </row>
    <row r="389" spans="1:4" ht="15" customHeight="1" x14ac:dyDescent="0.25">
      <c r="A389" s="7" t="s">
        <v>465</v>
      </c>
      <c r="B389" s="8"/>
      <c r="C389" s="8"/>
      <c r="D389" s="8"/>
    </row>
    <row r="390" spans="1:4" ht="15" customHeight="1" x14ac:dyDescent="0.25">
      <c r="A390" s="7" t="s">
        <v>466</v>
      </c>
      <c r="B390" s="8"/>
      <c r="C390" s="8"/>
      <c r="D390" s="8"/>
    </row>
    <row r="391" spans="1:4" ht="15" customHeight="1" x14ac:dyDescent="0.25">
      <c r="A391" s="7" t="s">
        <v>467</v>
      </c>
      <c r="B391" s="8"/>
      <c r="C391" s="8"/>
      <c r="D391" s="8"/>
    </row>
    <row r="392" spans="1:4" ht="15" customHeight="1" x14ac:dyDescent="0.25">
      <c r="A392" s="7" t="s">
        <v>468</v>
      </c>
      <c r="B392" s="8"/>
      <c r="C392" s="8"/>
      <c r="D392" s="8"/>
    </row>
    <row r="393" spans="1:4" ht="15" customHeight="1" x14ac:dyDescent="0.25">
      <c r="A393" s="7" t="s">
        <v>469</v>
      </c>
      <c r="B393" s="8"/>
      <c r="C393" s="8"/>
      <c r="D393" s="8"/>
    </row>
    <row r="394" spans="1:4" ht="15" customHeight="1" x14ac:dyDescent="0.25">
      <c r="A394" s="7" t="s">
        <v>470</v>
      </c>
      <c r="B394" s="8"/>
      <c r="C394" s="8"/>
      <c r="D394" s="8"/>
    </row>
    <row r="395" spans="1:4" ht="15" customHeight="1" x14ac:dyDescent="0.25">
      <c r="A395" s="7" t="s">
        <v>471</v>
      </c>
      <c r="B395" s="8"/>
      <c r="C395" s="8"/>
      <c r="D395" s="8"/>
    </row>
    <row r="396" spans="1:4" ht="15" customHeight="1" x14ac:dyDescent="0.25">
      <c r="A396" s="7" t="s">
        <v>472</v>
      </c>
      <c r="B396" s="8"/>
      <c r="C396" s="8"/>
      <c r="D396" s="8"/>
    </row>
    <row r="397" spans="1:4" ht="15" customHeight="1" x14ac:dyDescent="0.25">
      <c r="A397" s="7" t="s">
        <v>473</v>
      </c>
      <c r="B397" s="8"/>
      <c r="C397" s="8"/>
      <c r="D397" s="8"/>
    </row>
    <row r="398" spans="1:4" ht="15" customHeight="1" x14ac:dyDescent="0.25">
      <c r="A398" s="7" t="s">
        <v>474</v>
      </c>
      <c r="B398" s="8"/>
      <c r="C398" s="8"/>
      <c r="D398" s="8"/>
    </row>
    <row r="399" spans="1:4" ht="15" customHeight="1" x14ac:dyDescent="0.25">
      <c r="A399" s="7" t="s">
        <v>475</v>
      </c>
      <c r="B399" s="8"/>
      <c r="C399" s="8"/>
      <c r="D399" s="8"/>
    </row>
    <row r="400" spans="1:4" ht="15" customHeight="1" x14ac:dyDescent="0.25">
      <c r="A400" s="7" t="s">
        <v>476</v>
      </c>
      <c r="B400" s="8"/>
      <c r="C400" s="8"/>
      <c r="D400" s="8"/>
    </row>
    <row r="401" spans="1:4" ht="15" customHeight="1" x14ac:dyDescent="0.25">
      <c r="A401" s="7" t="s">
        <v>477</v>
      </c>
      <c r="B401" s="8"/>
      <c r="C401" s="8"/>
      <c r="D401" s="8"/>
    </row>
    <row r="402" spans="1:4" ht="15" customHeight="1" x14ac:dyDescent="0.25">
      <c r="A402" s="7" t="s">
        <v>478</v>
      </c>
      <c r="B402" s="8"/>
      <c r="C402" s="8"/>
      <c r="D402" s="8"/>
    </row>
    <row r="403" spans="1:4" ht="15" customHeight="1" x14ac:dyDescent="0.25">
      <c r="A403" s="7" t="s">
        <v>479</v>
      </c>
      <c r="B403" s="8"/>
      <c r="C403" s="8"/>
      <c r="D403" s="8"/>
    </row>
    <row r="404" spans="1:4" ht="15" customHeight="1" x14ac:dyDescent="0.25">
      <c r="A404" s="7" t="s">
        <v>480</v>
      </c>
      <c r="B404" s="8"/>
      <c r="C404" s="8"/>
      <c r="D404" s="8"/>
    </row>
    <row r="405" spans="1:4" ht="15" customHeight="1" x14ac:dyDescent="0.25">
      <c r="A405" s="7" t="s">
        <v>481</v>
      </c>
      <c r="B405" s="8"/>
      <c r="C405" s="8"/>
      <c r="D405" s="8"/>
    </row>
    <row r="406" spans="1:4" ht="15" customHeight="1" x14ac:dyDescent="0.25">
      <c r="A406" s="7" t="s">
        <v>482</v>
      </c>
      <c r="B406" s="8"/>
      <c r="C406" s="8"/>
      <c r="D406" s="8"/>
    </row>
    <row r="407" spans="1:4" ht="15" customHeight="1" x14ac:dyDescent="0.25">
      <c r="A407" s="7" t="s">
        <v>483</v>
      </c>
      <c r="B407" s="8"/>
      <c r="C407" s="8"/>
      <c r="D407" s="8"/>
    </row>
    <row r="408" spans="1:4" ht="15" customHeight="1" x14ac:dyDescent="0.25">
      <c r="A408" s="7" t="s">
        <v>484</v>
      </c>
      <c r="B408" s="8"/>
      <c r="C408" s="8"/>
      <c r="D408" s="8"/>
    </row>
    <row r="409" spans="1:4" ht="15" customHeight="1" x14ac:dyDescent="0.25">
      <c r="A409" s="7" t="s">
        <v>485</v>
      </c>
      <c r="B409" s="8"/>
      <c r="C409" s="8"/>
      <c r="D409" s="8"/>
    </row>
    <row r="410" spans="1:4" ht="15" customHeight="1" x14ac:dyDescent="0.25">
      <c r="A410" s="7" t="s">
        <v>486</v>
      </c>
      <c r="B410" s="8"/>
      <c r="C410" s="8"/>
      <c r="D410" s="8"/>
    </row>
    <row r="411" spans="1:4" ht="15" customHeight="1" x14ac:dyDescent="0.25">
      <c r="A411" s="7" t="s">
        <v>487</v>
      </c>
      <c r="B411" s="8"/>
      <c r="C411" s="8"/>
      <c r="D411" s="8"/>
    </row>
    <row r="412" spans="1:4" ht="15" customHeight="1" x14ac:dyDescent="0.25">
      <c r="A412" s="7" t="s">
        <v>488</v>
      </c>
      <c r="B412" s="8"/>
      <c r="C412" s="8"/>
      <c r="D412" s="8"/>
    </row>
    <row r="413" spans="1:4" ht="15" customHeight="1" x14ac:dyDescent="0.25">
      <c r="A413" s="7" t="s">
        <v>489</v>
      </c>
      <c r="B413" s="8"/>
      <c r="C413" s="8"/>
      <c r="D413" s="8"/>
    </row>
    <row r="414" spans="1:4" ht="15" customHeight="1" x14ac:dyDescent="0.25">
      <c r="A414" s="7" t="s">
        <v>490</v>
      </c>
      <c r="B414" s="8"/>
      <c r="C414" s="8"/>
      <c r="D414" s="8"/>
    </row>
    <row r="415" spans="1:4" ht="15" customHeight="1" x14ac:dyDescent="0.25">
      <c r="A415" s="7" t="s">
        <v>491</v>
      </c>
      <c r="B415" s="8"/>
      <c r="C415" s="8"/>
      <c r="D415" s="8"/>
    </row>
    <row r="416" spans="1:4" ht="15" customHeight="1" x14ac:dyDescent="0.25">
      <c r="A416" s="7" t="s">
        <v>492</v>
      </c>
      <c r="B416" s="8"/>
      <c r="C416" s="8"/>
      <c r="D416" s="8"/>
    </row>
    <row r="417" spans="1:4" ht="15" customHeight="1" x14ac:dyDescent="0.25">
      <c r="A417" s="7" t="s">
        <v>493</v>
      </c>
      <c r="B417" s="8"/>
      <c r="C417" s="8"/>
      <c r="D417" s="8"/>
    </row>
    <row r="418" spans="1:4" ht="15" customHeight="1" x14ac:dyDescent="0.25">
      <c r="A418" s="7" t="s">
        <v>494</v>
      </c>
      <c r="B418" s="8"/>
      <c r="C418" s="8"/>
      <c r="D418" s="8"/>
    </row>
    <row r="419" spans="1:4" ht="15" customHeight="1" x14ac:dyDescent="0.25">
      <c r="A419" s="7" t="s">
        <v>495</v>
      </c>
      <c r="B419" s="8"/>
      <c r="C419" s="8"/>
      <c r="D419" s="8"/>
    </row>
    <row r="420" spans="1:4" ht="15" customHeight="1" x14ac:dyDescent="0.25">
      <c r="A420" s="7" t="s">
        <v>496</v>
      </c>
      <c r="B420" s="8"/>
      <c r="C420" s="8"/>
      <c r="D420" s="8"/>
    </row>
    <row r="421" spans="1:4" ht="15" customHeight="1" x14ac:dyDescent="0.25">
      <c r="A421" s="7" t="s">
        <v>497</v>
      </c>
      <c r="B421" s="8"/>
      <c r="C421" s="8"/>
      <c r="D421" s="8"/>
    </row>
    <row r="422" spans="1:4" ht="15" customHeight="1" x14ac:dyDescent="0.25">
      <c r="A422" s="7" t="s">
        <v>498</v>
      </c>
      <c r="B422" s="8"/>
      <c r="C422" s="8"/>
      <c r="D422" s="8"/>
    </row>
    <row r="423" spans="1:4" ht="15" customHeight="1" x14ac:dyDescent="0.25">
      <c r="A423" s="7" t="s">
        <v>499</v>
      </c>
      <c r="B423" s="8"/>
      <c r="C423" s="8"/>
      <c r="D423" s="8"/>
    </row>
    <row r="424" spans="1:4" ht="15" customHeight="1" x14ac:dyDescent="0.25">
      <c r="A424" s="7" t="s">
        <v>500</v>
      </c>
      <c r="B424" s="8"/>
      <c r="C424" s="8"/>
      <c r="D424" s="8"/>
    </row>
    <row r="425" spans="1:4" ht="15" customHeight="1" x14ac:dyDescent="0.25">
      <c r="A425" s="7" t="s">
        <v>501</v>
      </c>
      <c r="B425" s="8"/>
      <c r="C425" s="8"/>
      <c r="D425" s="8"/>
    </row>
    <row r="426" spans="1:4" ht="15" customHeight="1" x14ac:dyDescent="0.25">
      <c r="A426" s="7" t="s">
        <v>502</v>
      </c>
      <c r="B426" s="8"/>
      <c r="C426" s="8"/>
      <c r="D426" s="8"/>
    </row>
    <row r="427" spans="1:4" ht="15" customHeight="1" x14ac:dyDescent="0.25">
      <c r="A427" s="7" t="s">
        <v>503</v>
      </c>
      <c r="B427" s="8"/>
      <c r="C427" s="8"/>
      <c r="D427" s="8"/>
    </row>
    <row r="428" spans="1:4" ht="15" customHeight="1" x14ac:dyDescent="0.25">
      <c r="A428" s="7" t="s">
        <v>504</v>
      </c>
      <c r="B428" s="8"/>
      <c r="C428" s="8"/>
      <c r="D428" s="8"/>
    </row>
    <row r="429" spans="1:4" ht="15" customHeight="1" x14ac:dyDescent="0.25">
      <c r="A429" s="7" t="s">
        <v>505</v>
      </c>
      <c r="B429" s="8"/>
      <c r="C429" s="8"/>
      <c r="D429" s="8"/>
    </row>
    <row r="430" spans="1:4" ht="15" customHeight="1" x14ac:dyDescent="0.25">
      <c r="A430" s="7" t="s">
        <v>506</v>
      </c>
      <c r="B430" s="8"/>
      <c r="C430" s="8"/>
      <c r="D430" s="8"/>
    </row>
    <row r="431" spans="1:4" ht="15" customHeight="1" x14ac:dyDescent="0.25">
      <c r="A431" s="7" t="s">
        <v>507</v>
      </c>
      <c r="B431" s="8"/>
      <c r="C431" s="8"/>
      <c r="D431" s="8"/>
    </row>
    <row r="432" spans="1:4" ht="15" customHeight="1" x14ac:dyDescent="0.25">
      <c r="A432" s="7" t="s">
        <v>508</v>
      </c>
      <c r="B432" s="8"/>
      <c r="C432" s="8"/>
      <c r="D432" s="8"/>
    </row>
    <row r="433" spans="1:4" ht="15" customHeight="1" x14ac:dyDescent="0.25">
      <c r="A433" s="7" t="s">
        <v>509</v>
      </c>
      <c r="B433" s="8"/>
      <c r="C433" s="8"/>
      <c r="D433" s="8"/>
    </row>
    <row r="434" spans="1:4" ht="15" customHeight="1" x14ac:dyDescent="0.25">
      <c r="A434" s="7" t="s">
        <v>510</v>
      </c>
      <c r="B434" s="8"/>
      <c r="C434" s="8"/>
      <c r="D434" s="8"/>
    </row>
    <row r="435" spans="1:4" ht="15" customHeight="1" x14ac:dyDescent="0.25">
      <c r="A435" s="7" t="s">
        <v>511</v>
      </c>
      <c r="B435" s="8"/>
      <c r="C435" s="8"/>
      <c r="D435" s="8"/>
    </row>
    <row r="436" spans="1:4" ht="15" customHeight="1" x14ac:dyDescent="0.25">
      <c r="A436" s="7" t="s">
        <v>512</v>
      </c>
      <c r="B436" s="8"/>
      <c r="C436" s="8"/>
      <c r="D436" s="8"/>
    </row>
    <row r="437" spans="1:4" ht="15" customHeight="1" x14ac:dyDescent="0.25">
      <c r="A437" s="7" t="s">
        <v>513</v>
      </c>
      <c r="B437" s="8"/>
      <c r="C437" s="8"/>
      <c r="D437" s="8"/>
    </row>
    <row r="438" spans="1:4" ht="15" customHeight="1" x14ac:dyDescent="0.25">
      <c r="A438" s="7" t="s">
        <v>514</v>
      </c>
      <c r="B438" s="8"/>
      <c r="C438" s="8"/>
      <c r="D438" s="8"/>
    </row>
    <row r="439" spans="1:4" ht="15" customHeight="1" x14ac:dyDescent="0.25">
      <c r="A439" s="7" t="s">
        <v>515</v>
      </c>
      <c r="B439" s="8"/>
      <c r="C439" s="8"/>
      <c r="D439" s="8"/>
    </row>
    <row r="440" spans="1:4" ht="15" customHeight="1" x14ac:dyDescent="0.25">
      <c r="A440" s="7" t="s">
        <v>516</v>
      </c>
      <c r="B440" s="8"/>
      <c r="C440" s="8"/>
      <c r="D440" s="8"/>
    </row>
    <row r="441" spans="1:4" ht="15" customHeight="1" x14ac:dyDescent="0.25">
      <c r="A441" s="7" t="s">
        <v>517</v>
      </c>
      <c r="B441" s="8"/>
      <c r="C441" s="8"/>
      <c r="D441" s="8"/>
    </row>
    <row r="442" spans="1:4" ht="15" customHeight="1" x14ac:dyDescent="0.25">
      <c r="A442" s="7" t="s">
        <v>518</v>
      </c>
      <c r="B442" s="8"/>
      <c r="C442" s="8"/>
      <c r="D442" s="8"/>
    </row>
    <row r="443" spans="1:4" ht="15" customHeight="1" x14ac:dyDescent="0.25">
      <c r="A443" s="7" t="s">
        <v>519</v>
      </c>
      <c r="B443" s="8"/>
      <c r="C443" s="8"/>
      <c r="D443" s="8"/>
    </row>
    <row r="444" spans="1:4" ht="15" customHeight="1" x14ac:dyDescent="0.25">
      <c r="A444" s="7" t="s">
        <v>520</v>
      </c>
      <c r="B444" s="8"/>
      <c r="C444" s="8"/>
      <c r="D444" s="8"/>
    </row>
    <row r="445" spans="1:4" ht="15" customHeight="1" x14ac:dyDescent="0.25">
      <c r="A445" s="7" t="s">
        <v>521</v>
      </c>
      <c r="B445" s="8"/>
      <c r="C445" s="8"/>
      <c r="D445" s="8"/>
    </row>
    <row r="446" spans="1:4" ht="15" customHeight="1" x14ac:dyDescent="0.25">
      <c r="A446" s="7" t="s">
        <v>522</v>
      </c>
      <c r="B446" s="8"/>
      <c r="C446" s="8"/>
      <c r="D446" s="8"/>
    </row>
    <row r="447" spans="1:4" ht="15" customHeight="1" x14ac:dyDescent="0.25">
      <c r="A447" s="7" t="s">
        <v>523</v>
      </c>
      <c r="B447" s="8"/>
      <c r="C447" s="8"/>
      <c r="D447" s="8"/>
    </row>
    <row r="448" spans="1:4" ht="15" customHeight="1" x14ac:dyDescent="0.25">
      <c r="A448" s="7" t="s">
        <v>524</v>
      </c>
      <c r="B448" s="8"/>
      <c r="C448" s="8"/>
      <c r="D448" s="8"/>
    </row>
    <row r="449" spans="1:4" ht="15" customHeight="1" x14ac:dyDescent="0.25">
      <c r="A449" s="7" t="s">
        <v>525</v>
      </c>
      <c r="B449" s="8"/>
      <c r="C449" s="8"/>
      <c r="D449" s="8"/>
    </row>
    <row r="450" spans="1:4" ht="15" customHeight="1" x14ac:dyDescent="0.25">
      <c r="A450" s="7" t="s">
        <v>526</v>
      </c>
      <c r="B450" s="8"/>
      <c r="C450" s="8"/>
      <c r="D450" s="8"/>
    </row>
    <row r="451" spans="1:4" ht="15" customHeight="1" x14ac:dyDescent="0.25">
      <c r="A451" s="7" t="s">
        <v>527</v>
      </c>
      <c r="B451" s="8"/>
      <c r="C451" s="8"/>
      <c r="D451" s="8"/>
    </row>
    <row r="452" spans="1:4" ht="15" customHeight="1" x14ac:dyDescent="0.25">
      <c r="A452" s="7" t="s">
        <v>528</v>
      </c>
      <c r="B452" s="8"/>
      <c r="C452" s="8"/>
      <c r="D452" s="8"/>
    </row>
    <row r="453" spans="1:4" ht="15" customHeight="1" x14ac:dyDescent="0.25">
      <c r="A453" s="7" t="s">
        <v>529</v>
      </c>
      <c r="B453" s="8"/>
      <c r="C453" s="8"/>
      <c r="D453" s="8"/>
    </row>
    <row r="454" spans="1:4" ht="15" customHeight="1" x14ac:dyDescent="0.25">
      <c r="A454" s="7" t="s">
        <v>530</v>
      </c>
      <c r="B454" s="8"/>
      <c r="C454" s="8"/>
      <c r="D454" s="8"/>
    </row>
    <row r="455" spans="1:4" ht="15" customHeight="1" x14ac:dyDescent="0.25">
      <c r="A455" s="7" t="s">
        <v>531</v>
      </c>
      <c r="B455" s="8"/>
      <c r="C455" s="8"/>
      <c r="D455" s="8"/>
    </row>
    <row r="456" spans="1:4" ht="15" customHeight="1" x14ac:dyDescent="0.25">
      <c r="A456" s="7" t="s">
        <v>532</v>
      </c>
      <c r="B456" s="8"/>
      <c r="C456" s="8"/>
      <c r="D456" s="8"/>
    </row>
    <row r="457" spans="1:4" ht="15" customHeight="1" x14ac:dyDescent="0.25">
      <c r="A457" s="7" t="s">
        <v>533</v>
      </c>
      <c r="B457" s="8"/>
      <c r="C457" s="8"/>
      <c r="D457" s="8"/>
    </row>
    <row r="458" spans="1:4" ht="15" customHeight="1" x14ac:dyDescent="0.25">
      <c r="A458" s="7" t="s">
        <v>534</v>
      </c>
      <c r="B458" s="8"/>
      <c r="C458" s="8"/>
      <c r="D458" s="8"/>
    </row>
    <row r="459" spans="1:4" ht="15" customHeight="1" x14ac:dyDescent="0.25">
      <c r="A459" s="7" t="s">
        <v>535</v>
      </c>
      <c r="B459" s="8"/>
      <c r="C459" s="8"/>
      <c r="D459" s="8"/>
    </row>
    <row r="460" spans="1:4" ht="15" customHeight="1" x14ac:dyDescent="0.25">
      <c r="A460" s="7" t="s">
        <v>536</v>
      </c>
      <c r="B460" s="8"/>
      <c r="C460" s="8"/>
      <c r="D460" s="8"/>
    </row>
    <row r="461" spans="1:4" ht="15" customHeight="1" x14ac:dyDescent="0.25">
      <c r="A461" s="7" t="s">
        <v>537</v>
      </c>
      <c r="B461" s="8"/>
      <c r="C461" s="8"/>
      <c r="D461" s="8"/>
    </row>
    <row r="462" spans="1:4" ht="15" customHeight="1" x14ac:dyDescent="0.25">
      <c r="A462" s="7" t="s">
        <v>538</v>
      </c>
      <c r="B462" s="8"/>
      <c r="C462" s="8"/>
      <c r="D462" s="8"/>
    </row>
    <row r="463" spans="1:4" ht="15" customHeight="1" x14ac:dyDescent="0.25">
      <c r="A463" s="7" t="s">
        <v>539</v>
      </c>
      <c r="B463" s="8"/>
      <c r="C463" s="8"/>
      <c r="D463" s="8"/>
    </row>
    <row r="464" spans="1:4" ht="15" customHeight="1" x14ac:dyDescent="0.25">
      <c r="A464" s="7" t="s">
        <v>540</v>
      </c>
      <c r="B464" s="8"/>
      <c r="C464" s="8"/>
      <c r="D464" s="8"/>
    </row>
    <row r="465" spans="1:4" ht="15" customHeight="1" x14ac:dyDescent="0.25">
      <c r="A465" s="7" t="s">
        <v>541</v>
      </c>
      <c r="B465" s="8"/>
      <c r="C465" s="8"/>
      <c r="D465" s="8"/>
    </row>
    <row r="466" spans="1:4" ht="15" customHeight="1" x14ac:dyDescent="0.25">
      <c r="A466" s="7" t="s">
        <v>542</v>
      </c>
      <c r="B466" s="8"/>
      <c r="C466" s="8"/>
      <c r="D466" s="8"/>
    </row>
    <row r="467" spans="1:4" ht="15" customHeight="1" x14ac:dyDescent="0.25">
      <c r="A467" s="7" t="s">
        <v>543</v>
      </c>
      <c r="B467" s="8"/>
      <c r="C467" s="8"/>
      <c r="D467" s="8"/>
    </row>
    <row r="468" spans="1:4" ht="15" customHeight="1" x14ac:dyDescent="0.25">
      <c r="A468" s="7" t="s">
        <v>544</v>
      </c>
      <c r="B468" s="8"/>
      <c r="C468" s="8"/>
      <c r="D468" s="8"/>
    </row>
    <row r="469" spans="1:4" ht="15" customHeight="1" x14ac:dyDescent="0.25">
      <c r="A469" s="7" t="s">
        <v>545</v>
      </c>
      <c r="B469" s="8"/>
      <c r="C469" s="8"/>
      <c r="D469" s="8"/>
    </row>
    <row r="470" spans="1:4" ht="15" customHeight="1" x14ac:dyDescent="0.25">
      <c r="A470" s="7" t="s">
        <v>546</v>
      </c>
      <c r="B470" s="8"/>
      <c r="C470" s="8"/>
      <c r="D470" s="8"/>
    </row>
    <row r="471" spans="1:4" ht="15" customHeight="1" x14ac:dyDescent="0.25">
      <c r="A471" s="7" t="s">
        <v>547</v>
      </c>
      <c r="B471" s="8"/>
      <c r="C471" s="8"/>
      <c r="D471" s="8"/>
    </row>
    <row r="472" spans="1:4" ht="15" customHeight="1" x14ac:dyDescent="0.25">
      <c r="A472" s="7" t="s">
        <v>548</v>
      </c>
      <c r="B472" s="8"/>
      <c r="C472" s="8"/>
      <c r="D472" s="8"/>
    </row>
    <row r="473" spans="1:4" ht="15" customHeight="1" x14ac:dyDescent="0.25">
      <c r="A473" s="7" t="s">
        <v>549</v>
      </c>
      <c r="B473" s="8"/>
      <c r="C473" s="8"/>
      <c r="D473" s="8"/>
    </row>
    <row r="474" spans="1:4" ht="15" customHeight="1" x14ac:dyDescent="0.25">
      <c r="A474" s="7" t="s">
        <v>550</v>
      </c>
      <c r="B474" s="8"/>
      <c r="C474" s="8"/>
      <c r="D474" s="8"/>
    </row>
    <row r="475" spans="1:4" ht="15" customHeight="1" x14ac:dyDescent="0.25">
      <c r="A475" s="7" t="s">
        <v>551</v>
      </c>
      <c r="B475" s="8"/>
      <c r="C475" s="8"/>
      <c r="D475" s="8"/>
    </row>
    <row r="476" spans="1:4" ht="15" customHeight="1" x14ac:dyDescent="0.25">
      <c r="A476" s="7" t="s">
        <v>552</v>
      </c>
      <c r="B476" s="8"/>
      <c r="C476" s="8"/>
      <c r="D476" s="8"/>
    </row>
    <row r="477" spans="1:4" ht="15" customHeight="1" x14ac:dyDescent="0.25">
      <c r="A477" s="7" t="s">
        <v>553</v>
      </c>
      <c r="B477" s="8"/>
      <c r="C477" s="8"/>
      <c r="D477" s="8"/>
    </row>
    <row r="478" spans="1:4" ht="15" customHeight="1" x14ac:dyDescent="0.25">
      <c r="A478" s="7" t="s">
        <v>554</v>
      </c>
      <c r="B478" s="8"/>
      <c r="C478" s="8"/>
      <c r="D478" s="8"/>
    </row>
    <row r="479" spans="1:4" ht="15" customHeight="1" x14ac:dyDescent="0.25">
      <c r="A479" s="7" t="s">
        <v>555</v>
      </c>
      <c r="B479" s="8"/>
      <c r="C479" s="8"/>
      <c r="D479" s="8"/>
    </row>
    <row r="480" spans="1:4" ht="15" customHeight="1" x14ac:dyDescent="0.25">
      <c r="A480" s="7" t="s">
        <v>556</v>
      </c>
      <c r="B480" s="8"/>
      <c r="C480" s="8"/>
      <c r="D480" s="8"/>
    </row>
    <row r="481" spans="1:4" ht="15" customHeight="1" x14ac:dyDescent="0.25">
      <c r="A481" s="7" t="s">
        <v>557</v>
      </c>
      <c r="B481" s="8"/>
      <c r="C481" s="8"/>
      <c r="D481" s="8"/>
    </row>
    <row r="482" spans="1:4" ht="15" customHeight="1" x14ac:dyDescent="0.25">
      <c r="A482" s="7" t="s">
        <v>558</v>
      </c>
      <c r="B482" s="8"/>
      <c r="C482" s="8"/>
      <c r="D482" s="8"/>
    </row>
    <row r="483" spans="1:4" ht="15" customHeight="1" x14ac:dyDescent="0.25">
      <c r="A483" s="7" t="s">
        <v>559</v>
      </c>
      <c r="B483" s="8"/>
      <c r="C483" s="8"/>
      <c r="D483" s="8"/>
    </row>
    <row r="484" spans="1:4" ht="15" customHeight="1" x14ac:dyDescent="0.25">
      <c r="A484" s="7" t="s">
        <v>560</v>
      </c>
      <c r="B484" s="8"/>
      <c r="C484" s="8"/>
      <c r="D484" s="8"/>
    </row>
    <row r="485" spans="1:4" ht="15" customHeight="1" x14ac:dyDescent="0.25">
      <c r="A485" s="7" t="s">
        <v>561</v>
      </c>
      <c r="B485" s="8"/>
      <c r="C485" s="8"/>
      <c r="D485" s="8"/>
    </row>
    <row r="486" spans="1:4" ht="15" customHeight="1" x14ac:dyDescent="0.25">
      <c r="A486" s="7" t="s">
        <v>562</v>
      </c>
      <c r="B486" s="8"/>
      <c r="C486" s="8"/>
      <c r="D486" s="8"/>
    </row>
    <row r="487" spans="1:4" ht="15" customHeight="1" x14ac:dyDescent="0.25">
      <c r="A487" s="7" t="s">
        <v>563</v>
      </c>
      <c r="B487" s="8"/>
      <c r="C487" s="8"/>
      <c r="D487" s="8"/>
    </row>
    <row r="488" spans="1:4" ht="15" customHeight="1" x14ac:dyDescent="0.25">
      <c r="A488" s="7" t="s">
        <v>564</v>
      </c>
      <c r="B488" s="8"/>
      <c r="C488" s="8"/>
      <c r="D488" s="8"/>
    </row>
    <row r="489" spans="1:4" ht="15" customHeight="1" x14ac:dyDescent="0.25">
      <c r="A489" s="7" t="s">
        <v>565</v>
      </c>
      <c r="B489" s="8"/>
      <c r="C489" s="8"/>
      <c r="D489" s="8"/>
    </row>
    <row r="490" spans="1:4" ht="15" customHeight="1" x14ac:dyDescent="0.25">
      <c r="A490" s="7" t="s">
        <v>566</v>
      </c>
      <c r="B490" s="8"/>
      <c r="C490" s="8"/>
      <c r="D490" s="8"/>
    </row>
    <row r="491" spans="1:4" ht="15" customHeight="1" x14ac:dyDescent="0.25">
      <c r="A491" s="7" t="s">
        <v>567</v>
      </c>
      <c r="B491" s="8"/>
      <c r="C491" s="8"/>
      <c r="D491" s="8"/>
    </row>
    <row r="492" spans="1:4" ht="15" customHeight="1" x14ac:dyDescent="0.25">
      <c r="A492" s="7" t="s">
        <v>568</v>
      </c>
      <c r="B492" s="8"/>
      <c r="C492" s="8"/>
      <c r="D492" s="8"/>
    </row>
    <row r="493" spans="1:4" ht="15" customHeight="1" x14ac:dyDescent="0.25">
      <c r="A493" s="7" t="s">
        <v>569</v>
      </c>
      <c r="B493" s="8"/>
      <c r="C493" s="8"/>
      <c r="D493" s="8"/>
    </row>
    <row r="494" spans="1:4" ht="15" customHeight="1" x14ac:dyDescent="0.25">
      <c r="A494" s="7" t="s">
        <v>570</v>
      </c>
      <c r="B494" s="8"/>
      <c r="C494" s="8"/>
      <c r="D494" s="8"/>
    </row>
    <row r="495" spans="1:4" ht="15" customHeight="1" x14ac:dyDescent="0.25">
      <c r="A495" s="7" t="s">
        <v>571</v>
      </c>
      <c r="B495" s="8"/>
      <c r="C495" s="8"/>
      <c r="D495" s="8"/>
    </row>
    <row r="496" spans="1:4" ht="15" customHeight="1" x14ac:dyDescent="0.25">
      <c r="A496" s="7" t="s">
        <v>572</v>
      </c>
      <c r="B496" s="8"/>
      <c r="C496" s="8"/>
      <c r="D496" s="8"/>
    </row>
    <row r="497" spans="1:4" ht="15" customHeight="1" x14ac:dyDescent="0.25">
      <c r="A497" s="7" t="s">
        <v>573</v>
      </c>
      <c r="B497" s="8"/>
      <c r="C497" s="8"/>
      <c r="D497" s="8"/>
    </row>
    <row r="498" spans="1:4" ht="15" customHeight="1" x14ac:dyDescent="0.25">
      <c r="A498" s="7" t="s">
        <v>574</v>
      </c>
      <c r="B498" s="8"/>
      <c r="C498" s="8"/>
      <c r="D498" s="8"/>
    </row>
    <row r="499" spans="1:4" ht="15" customHeight="1" x14ac:dyDescent="0.25">
      <c r="A499" s="7" t="s">
        <v>575</v>
      </c>
      <c r="B499" s="8"/>
      <c r="C499" s="8"/>
      <c r="D499" s="8"/>
    </row>
    <row r="500" spans="1:4" ht="15" customHeight="1" x14ac:dyDescent="0.25">
      <c r="A500" s="7" t="s">
        <v>576</v>
      </c>
      <c r="B500" s="8"/>
      <c r="C500" s="8"/>
      <c r="D500" s="8"/>
    </row>
    <row r="501" spans="1:4" ht="15" customHeight="1" x14ac:dyDescent="0.25">
      <c r="A501" s="7" t="s">
        <v>577</v>
      </c>
      <c r="B501" s="8"/>
      <c r="C501" s="8"/>
      <c r="D501" s="8"/>
    </row>
    <row r="502" spans="1:4" ht="15" customHeight="1" x14ac:dyDescent="0.25">
      <c r="A502" s="7" t="s">
        <v>578</v>
      </c>
      <c r="B502" s="8"/>
      <c r="C502" s="8"/>
      <c r="D502" s="8"/>
    </row>
    <row r="503" spans="1:4" ht="15" customHeight="1" x14ac:dyDescent="0.25">
      <c r="A503" s="7" t="s">
        <v>579</v>
      </c>
      <c r="B503" s="8"/>
      <c r="C503" s="8"/>
      <c r="D503" s="8"/>
    </row>
    <row r="504" spans="1:4" ht="15" customHeight="1" x14ac:dyDescent="0.25">
      <c r="A504" s="7" t="s">
        <v>580</v>
      </c>
      <c r="B504" s="8"/>
      <c r="C504" s="8"/>
      <c r="D504" s="8"/>
    </row>
    <row r="505" spans="1:4" ht="15" customHeight="1" x14ac:dyDescent="0.25">
      <c r="A505" s="7" t="s">
        <v>581</v>
      </c>
      <c r="B505" s="8"/>
      <c r="C505" s="8"/>
      <c r="D505" s="8"/>
    </row>
    <row r="506" spans="1:4" ht="15" customHeight="1" x14ac:dyDescent="0.25">
      <c r="A506" s="7" t="s">
        <v>582</v>
      </c>
      <c r="B506" s="8"/>
      <c r="C506" s="8"/>
      <c r="D506" s="8"/>
    </row>
    <row r="507" spans="1:4" ht="15" customHeight="1" x14ac:dyDescent="0.25">
      <c r="A507" s="7" t="s">
        <v>583</v>
      </c>
      <c r="B507" s="8"/>
      <c r="C507" s="8"/>
      <c r="D507" s="8"/>
    </row>
    <row r="508" spans="1:4" ht="15" customHeight="1" x14ac:dyDescent="0.25">
      <c r="A508" s="7" t="s">
        <v>584</v>
      </c>
      <c r="B508" s="8"/>
      <c r="C508" s="8"/>
      <c r="D508" s="8"/>
    </row>
    <row r="509" spans="1:4" ht="15" customHeight="1" x14ac:dyDescent="0.25">
      <c r="A509" s="7" t="s">
        <v>585</v>
      </c>
      <c r="B509" s="8"/>
      <c r="C509" s="8"/>
      <c r="D509" s="8"/>
    </row>
    <row r="510" spans="1:4" ht="15" customHeight="1" x14ac:dyDescent="0.25">
      <c r="A510" s="7" t="s">
        <v>586</v>
      </c>
      <c r="B510" s="8"/>
      <c r="C510" s="8"/>
      <c r="D510" s="8"/>
    </row>
    <row r="511" spans="1:4" ht="15" customHeight="1" x14ac:dyDescent="0.25">
      <c r="A511" s="7" t="s">
        <v>587</v>
      </c>
      <c r="B511" s="8"/>
      <c r="C511" s="8"/>
      <c r="D511" s="8"/>
    </row>
    <row r="512" spans="1:4" ht="15" customHeight="1" x14ac:dyDescent="0.25">
      <c r="A512" s="7" t="s">
        <v>588</v>
      </c>
      <c r="B512" s="8"/>
      <c r="C512" s="8"/>
      <c r="D512" s="8"/>
    </row>
    <row r="513" spans="1:4" ht="15" customHeight="1" x14ac:dyDescent="0.25">
      <c r="A513" s="7" t="s">
        <v>589</v>
      </c>
      <c r="B513" s="8"/>
      <c r="C513" s="8"/>
      <c r="D513" s="8"/>
    </row>
    <row r="514" spans="1:4" ht="15" customHeight="1" x14ac:dyDescent="0.25">
      <c r="A514" s="7" t="s">
        <v>590</v>
      </c>
      <c r="B514" s="8"/>
      <c r="C514" s="8"/>
      <c r="D514" s="8"/>
    </row>
    <row r="515" spans="1:4" ht="15" customHeight="1" x14ac:dyDescent="0.25">
      <c r="A515" s="7" t="s">
        <v>591</v>
      </c>
      <c r="B515" s="8"/>
      <c r="C515" s="8"/>
      <c r="D515" s="8"/>
    </row>
    <row r="516" spans="1:4" ht="15" customHeight="1" x14ac:dyDescent="0.25">
      <c r="A516" s="7" t="s">
        <v>592</v>
      </c>
      <c r="B516" s="8"/>
      <c r="C516" s="8"/>
      <c r="D516" s="8"/>
    </row>
    <row r="517" spans="1:4" ht="15" customHeight="1" x14ac:dyDescent="0.25">
      <c r="A517" s="7" t="s">
        <v>593</v>
      </c>
      <c r="B517" s="8"/>
      <c r="C517" s="8"/>
      <c r="D517" s="8"/>
    </row>
    <row r="518" spans="1:4" ht="15" customHeight="1" x14ac:dyDescent="0.25">
      <c r="A518" s="7" t="s">
        <v>594</v>
      </c>
      <c r="B518" s="8"/>
      <c r="C518" s="8"/>
      <c r="D518" s="8"/>
    </row>
    <row r="519" spans="1:4" ht="15" customHeight="1" x14ac:dyDescent="0.25">
      <c r="A519" s="7" t="s">
        <v>595</v>
      </c>
      <c r="B519" s="8"/>
      <c r="C519" s="8"/>
      <c r="D519" s="8"/>
    </row>
    <row r="520" spans="1:4" ht="15" customHeight="1" x14ac:dyDescent="0.25">
      <c r="A520" s="7" t="s">
        <v>596</v>
      </c>
      <c r="B520" s="8"/>
      <c r="C520" s="8"/>
      <c r="D520" s="8"/>
    </row>
    <row r="521" spans="1:4" ht="15" customHeight="1" x14ac:dyDescent="0.25">
      <c r="A521" s="7" t="s">
        <v>597</v>
      </c>
      <c r="B521" s="8"/>
      <c r="C521" s="8"/>
      <c r="D521" s="8"/>
    </row>
    <row r="522" spans="1:4" ht="15" customHeight="1" x14ac:dyDescent="0.25">
      <c r="A522" s="7" t="s">
        <v>598</v>
      </c>
      <c r="B522" s="8"/>
      <c r="C522" s="8"/>
      <c r="D522" s="8"/>
    </row>
    <row r="523" spans="1:4" ht="15" customHeight="1" x14ac:dyDescent="0.25">
      <c r="A523" s="7" t="s">
        <v>599</v>
      </c>
      <c r="B523" s="8"/>
      <c r="C523" s="8"/>
      <c r="D523" s="8"/>
    </row>
    <row r="524" spans="1:4" ht="15" customHeight="1" x14ac:dyDescent="0.25">
      <c r="A524" s="7" t="s">
        <v>600</v>
      </c>
      <c r="B524" s="8"/>
      <c r="C524" s="8"/>
      <c r="D524" s="8"/>
    </row>
    <row r="525" spans="1:4" ht="15" customHeight="1" x14ac:dyDescent="0.25">
      <c r="A525" s="7" t="s">
        <v>601</v>
      </c>
      <c r="B525" s="8"/>
      <c r="C525" s="8"/>
      <c r="D525" s="8"/>
    </row>
    <row r="526" spans="1:4" ht="15" customHeight="1" x14ac:dyDescent="0.25">
      <c r="A526" s="7" t="s">
        <v>602</v>
      </c>
      <c r="B526" s="8"/>
      <c r="C526" s="8"/>
      <c r="D526" s="8"/>
    </row>
    <row r="527" spans="1:4" ht="15" customHeight="1" x14ac:dyDescent="0.25">
      <c r="A527" s="7" t="s">
        <v>603</v>
      </c>
      <c r="B527" s="8"/>
      <c r="C527" s="8"/>
      <c r="D527" s="8"/>
    </row>
    <row r="528" spans="1:4" ht="15" customHeight="1" x14ac:dyDescent="0.25">
      <c r="A528" s="7" t="s">
        <v>604</v>
      </c>
      <c r="B528" s="8"/>
      <c r="C528" s="8"/>
      <c r="D528" s="8"/>
    </row>
    <row r="529" spans="1:4" ht="15" customHeight="1" x14ac:dyDescent="0.25">
      <c r="A529" s="7" t="s">
        <v>605</v>
      </c>
      <c r="B529" s="8"/>
      <c r="C529" s="8"/>
      <c r="D529" s="8"/>
    </row>
    <row r="530" spans="1:4" ht="15" customHeight="1" x14ac:dyDescent="0.25">
      <c r="A530" s="7" t="s">
        <v>606</v>
      </c>
      <c r="B530" s="8"/>
      <c r="C530" s="8"/>
      <c r="D530" s="8"/>
    </row>
    <row r="531" spans="1:4" ht="15" customHeight="1" x14ac:dyDescent="0.25">
      <c r="A531" s="7" t="s">
        <v>607</v>
      </c>
      <c r="B531" s="8"/>
      <c r="C531" s="8"/>
      <c r="D531" s="8"/>
    </row>
    <row r="532" spans="1:4" ht="15" customHeight="1" x14ac:dyDescent="0.25">
      <c r="A532" s="7" t="s">
        <v>608</v>
      </c>
      <c r="B532" s="8"/>
      <c r="C532" s="8"/>
      <c r="D532" s="8"/>
    </row>
    <row r="533" spans="1:4" ht="15" customHeight="1" x14ac:dyDescent="0.25">
      <c r="A533" s="7" t="s">
        <v>609</v>
      </c>
      <c r="B533" s="8"/>
      <c r="C533" s="8"/>
      <c r="D533" s="8"/>
    </row>
    <row r="534" spans="1:4" ht="15" customHeight="1" x14ac:dyDescent="0.25">
      <c r="A534" s="7" t="s">
        <v>610</v>
      </c>
      <c r="B534" s="8"/>
      <c r="C534" s="8"/>
      <c r="D534" s="8"/>
    </row>
    <row r="535" spans="1:4" ht="15" customHeight="1" x14ac:dyDescent="0.25">
      <c r="A535" s="7" t="s">
        <v>611</v>
      </c>
      <c r="B535" s="8"/>
      <c r="C535" s="8"/>
      <c r="D535" s="8"/>
    </row>
    <row r="536" spans="1:4" ht="15" customHeight="1" x14ac:dyDescent="0.25">
      <c r="A536" s="7" t="s">
        <v>612</v>
      </c>
      <c r="B536" s="8"/>
      <c r="C536" s="8"/>
      <c r="D536" s="8"/>
    </row>
    <row r="537" spans="1:4" ht="15" customHeight="1" x14ac:dyDescent="0.25">
      <c r="A537" s="7" t="s">
        <v>613</v>
      </c>
      <c r="B537" s="8"/>
      <c r="C537" s="8"/>
      <c r="D537" s="8"/>
    </row>
    <row r="538" spans="1:4" ht="15" customHeight="1" x14ac:dyDescent="0.25">
      <c r="A538" s="7" t="s">
        <v>614</v>
      </c>
      <c r="B538" s="8"/>
      <c r="C538" s="8"/>
      <c r="D538" s="8"/>
    </row>
    <row r="539" spans="1:4" ht="15" customHeight="1" x14ac:dyDescent="0.25">
      <c r="A539" s="7" t="s">
        <v>615</v>
      </c>
      <c r="B539" s="8"/>
      <c r="C539" s="8"/>
      <c r="D539" s="8"/>
    </row>
    <row r="540" spans="1:4" ht="15" customHeight="1" x14ac:dyDescent="0.25">
      <c r="A540" s="7" t="s">
        <v>616</v>
      </c>
      <c r="B540" s="8"/>
      <c r="C540" s="8"/>
      <c r="D540" s="8"/>
    </row>
    <row r="541" spans="1:4" ht="15" customHeight="1" x14ac:dyDescent="0.25">
      <c r="A541" s="7" t="s">
        <v>617</v>
      </c>
      <c r="B541" s="8"/>
      <c r="C541" s="8"/>
      <c r="D541" s="8"/>
    </row>
    <row r="542" spans="1:4" ht="15" customHeight="1" x14ac:dyDescent="0.25">
      <c r="A542" s="7" t="s">
        <v>618</v>
      </c>
      <c r="B542" s="8"/>
      <c r="C542" s="8"/>
      <c r="D542" s="8"/>
    </row>
    <row r="543" spans="1:4" ht="15" customHeight="1" x14ac:dyDescent="0.25">
      <c r="A543" s="7" t="s">
        <v>619</v>
      </c>
      <c r="B543" s="8"/>
      <c r="C543" s="8"/>
      <c r="D543" s="8"/>
    </row>
    <row r="544" spans="1:4" ht="15" customHeight="1" x14ac:dyDescent="0.25">
      <c r="A544" s="7" t="s">
        <v>620</v>
      </c>
      <c r="B544" s="8"/>
      <c r="C544" s="8"/>
      <c r="D544" s="8"/>
    </row>
    <row r="545" spans="1:4" ht="15" customHeight="1" x14ac:dyDescent="0.25">
      <c r="A545" s="7" t="s">
        <v>621</v>
      </c>
      <c r="B545" s="8"/>
      <c r="C545" s="8"/>
      <c r="D545" s="8"/>
    </row>
    <row r="546" spans="1:4" ht="15" customHeight="1" x14ac:dyDescent="0.25">
      <c r="A546" s="7" t="s">
        <v>622</v>
      </c>
      <c r="B546" s="8"/>
      <c r="C546" s="8"/>
      <c r="D546" s="8"/>
    </row>
    <row r="547" spans="1:4" ht="15" customHeight="1" x14ac:dyDescent="0.25">
      <c r="A547" s="7" t="s">
        <v>623</v>
      </c>
      <c r="B547" s="8"/>
      <c r="C547" s="8"/>
      <c r="D547" s="8"/>
    </row>
    <row r="548" spans="1:4" ht="15" customHeight="1" x14ac:dyDescent="0.25">
      <c r="A548" s="7" t="s">
        <v>624</v>
      </c>
      <c r="B548" s="8"/>
      <c r="C548" s="8"/>
      <c r="D548" s="8"/>
    </row>
    <row r="549" spans="1:4" ht="15" customHeight="1" x14ac:dyDescent="0.25">
      <c r="A549" s="7" t="s">
        <v>625</v>
      </c>
      <c r="B549" s="8"/>
      <c r="C549" s="8"/>
      <c r="D549" s="8"/>
    </row>
    <row r="550" spans="1:4" ht="15" customHeight="1" x14ac:dyDescent="0.25">
      <c r="A550" s="7" t="s">
        <v>626</v>
      </c>
      <c r="B550" s="8"/>
      <c r="C550" s="8"/>
      <c r="D550" s="8"/>
    </row>
    <row r="551" spans="1:4" ht="15" customHeight="1" x14ac:dyDescent="0.25">
      <c r="A551" s="7" t="s">
        <v>627</v>
      </c>
      <c r="B551" s="8"/>
      <c r="C551" s="8"/>
      <c r="D551" s="8"/>
    </row>
    <row r="552" spans="1:4" ht="15" customHeight="1" x14ac:dyDescent="0.25">
      <c r="A552" s="7" t="s">
        <v>628</v>
      </c>
      <c r="B552" s="8"/>
      <c r="C552" s="8"/>
      <c r="D552" s="8"/>
    </row>
    <row r="553" spans="1:4" ht="15" customHeight="1" x14ac:dyDescent="0.25">
      <c r="A553" s="7" t="s">
        <v>629</v>
      </c>
      <c r="B553" s="8"/>
      <c r="C553" s="8"/>
      <c r="D553" s="8"/>
    </row>
    <row r="554" spans="1:4" ht="15" customHeight="1" x14ac:dyDescent="0.25">
      <c r="A554" s="7" t="s">
        <v>630</v>
      </c>
      <c r="B554" s="8"/>
      <c r="C554" s="8"/>
      <c r="D554" s="8"/>
    </row>
    <row r="555" spans="1:4" ht="15" customHeight="1" x14ac:dyDescent="0.25">
      <c r="A555" s="7" t="s">
        <v>631</v>
      </c>
      <c r="B555" s="8"/>
      <c r="C555" s="8"/>
      <c r="D555" s="8"/>
    </row>
    <row r="556" spans="1:4" ht="15" customHeight="1" x14ac:dyDescent="0.25">
      <c r="A556" s="7" t="s">
        <v>632</v>
      </c>
      <c r="B556" s="8"/>
      <c r="C556" s="8"/>
      <c r="D556" s="8"/>
    </row>
    <row r="557" spans="1:4" ht="15" customHeight="1" x14ac:dyDescent="0.25">
      <c r="A557" s="7" t="s">
        <v>633</v>
      </c>
      <c r="B557" s="8"/>
      <c r="C557" s="8"/>
      <c r="D557" s="8"/>
    </row>
    <row r="558" spans="1:4" ht="15" customHeight="1" x14ac:dyDescent="0.25">
      <c r="A558" s="7" t="s">
        <v>634</v>
      </c>
      <c r="B558" s="8"/>
      <c r="C558" s="8"/>
      <c r="D558" s="8"/>
    </row>
    <row r="559" spans="1:4" ht="15" customHeight="1" x14ac:dyDescent="0.25">
      <c r="A559" s="7" t="s">
        <v>635</v>
      </c>
      <c r="B559" s="8"/>
      <c r="C559" s="8"/>
      <c r="D559" s="8"/>
    </row>
    <row r="560" spans="1:4" ht="15" customHeight="1" x14ac:dyDescent="0.25">
      <c r="A560" s="7" t="s">
        <v>636</v>
      </c>
      <c r="B560" s="8"/>
      <c r="C560" s="8"/>
      <c r="D560" s="8"/>
    </row>
    <row r="561" spans="1:4" ht="15" customHeight="1" x14ac:dyDescent="0.25">
      <c r="A561" s="7" t="s">
        <v>637</v>
      </c>
      <c r="B561" s="8"/>
      <c r="C561" s="8"/>
      <c r="D561" s="8"/>
    </row>
    <row r="562" spans="1:4" ht="15" customHeight="1" x14ac:dyDescent="0.25">
      <c r="A562" s="7" t="s">
        <v>638</v>
      </c>
      <c r="B562" s="8"/>
      <c r="C562" s="8"/>
      <c r="D562" s="8"/>
    </row>
    <row r="563" spans="1:4" ht="15" customHeight="1" x14ac:dyDescent="0.25">
      <c r="A563" s="7" t="s">
        <v>639</v>
      </c>
      <c r="B563" s="8"/>
      <c r="C563" s="8"/>
      <c r="D563" s="8"/>
    </row>
    <row r="564" spans="1:4" ht="15" customHeight="1" x14ac:dyDescent="0.25">
      <c r="A564" s="7" t="s">
        <v>640</v>
      </c>
      <c r="B564" s="8"/>
      <c r="C564" s="8"/>
      <c r="D564" s="8"/>
    </row>
    <row r="565" spans="1:4" ht="15" customHeight="1" x14ac:dyDescent="0.25">
      <c r="A565" s="7" t="s">
        <v>641</v>
      </c>
      <c r="B565" s="8"/>
      <c r="C565" s="8"/>
      <c r="D565" s="8"/>
    </row>
    <row r="566" spans="1:4" ht="15" customHeight="1" x14ac:dyDescent="0.25">
      <c r="A566" s="7" t="s">
        <v>642</v>
      </c>
      <c r="B566" s="8"/>
      <c r="C566" s="8"/>
      <c r="D566" s="8"/>
    </row>
    <row r="567" spans="1:4" ht="15" customHeight="1" x14ac:dyDescent="0.25">
      <c r="A567" s="7" t="s">
        <v>643</v>
      </c>
      <c r="B567" s="8"/>
      <c r="C567" s="8"/>
      <c r="D567" s="8"/>
    </row>
    <row r="568" spans="1:4" ht="15" customHeight="1" x14ac:dyDescent="0.25">
      <c r="A568" s="7" t="s">
        <v>644</v>
      </c>
      <c r="B568" s="8"/>
      <c r="C568" s="8"/>
      <c r="D568" s="8"/>
    </row>
    <row r="569" spans="1:4" ht="15" customHeight="1" x14ac:dyDescent="0.25">
      <c r="A569" s="7" t="s">
        <v>645</v>
      </c>
      <c r="B569" s="8"/>
      <c r="C569" s="8"/>
      <c r="D569" s="8"/>
    </row>
    <row r="570" spans="1:4" ht="15" customHeight="1" x14ac:dyDescent="0.25">
      <c r="A570" s="7" t="s">
        <v>646</v>
      </c>
      <c r="B570" s="8"/>
      <c r="C570" s="8"/>
      <c r="D570" s="8"/>
    </row>
    <row r="571" spans="1:4" ht="15" customHeight="1" x14ac:dyDescent="0.25">
      <c r="A571" s="7" t="s">
        <v>647</v>
      </c>
      <c r="B571" s="8"/>
      <c r="C571" s="8"/>
      <c r="D571" s="8"/>
    </row>
    <row r="572" spans="1:4" ht="15" customHeight="1" x14ac:dyDescent="0.25">
      <c r="A572" s="7" t="s">
        <v>648</v>
      </c>
      <c r="B572" s="8"/>
      <c r="C572" s="8"/>
      <c r="D572" s="8"/>
    </row>
    <row r="573" spans="1:4" ht="15" customHeight="1" x14ac:dyDescent="0.25">
      <c r="A573" s="7" t="s">
        <v>649</v>
      </c>
      <c r="B573" s="8"/>
      <c r="C573" s="8"/>
      <c r="D573" s="8"/>
    </row>
    <row r="574" spans="1:4" ht="15" customHeight="1" x14ac:dyDescent="0.25">
      <c r="A574" s="7" t="s">
        <v>650</v>
      </c>
      <c r="B574" s="8"/>
      <c r="C574" s="8"/>
      <c r="D574" s="8"/>
    </row>
    <row r="575" spans="1:4" ht="15" customHeight="1" x14ac:dyDescent="0.25">
      <c r="A575" s="7" t="s">
        <v>651</v>
      </c>
      <c r="B575" s="8"/>
      <c r="C575" s="8"/>
      <c r="D575" s="8"/>
    </row>
    <row r="576" spans="1:4" ht="15" customHeight="1" x14ac:dyDescent="0.25">
      <c r="A576" s="7" t="s">
        <v>652</v>
      </c>
      <c r="B576" s="8"/>
      <c r="C576" s="8"/>
      <c r="D576" s="8"/>
    </row>
    <row r="577" spans="1:4" ht="15" customHeight="1" x14ac:dyDescent="0.25">
      <c r="A577" s="7" t="s">
        <v>653</v>
      </c>
      <c r="B577" s="8"/>
      <c r="C577" s="8"/>
      <c r="D577" s="8"/>
    </row>
    <row r="578" spans="1:4" ht="15" customHeight="1" x14ac:dyDescent="0.25">
      <c r="A578" s="7" t="s">
        <v>654</v>
      </c>
      <c r="B578" s="8"/>
      <c r="C578" s="8"/>
      <c r="D578" s="8"/>
    </row>
    <row r="579" spans="1:4" ht="15" customHeight="1" x14ac:dyDescent="0.25">
      <c r="A579" s="7" t="s">
        <v>655</v>
      </c>
      <c r="B579" s="8"/>
      <c r="C579" s="8"/>
      <c r="D579" s="8"/>
    </row>
    <row r="580" spans="1:4" ht="15" customHeight="1" x14ac:dyDescent="0.25">
      <c r="A580" s="7" t="s">
        <v>656</v>
      </c>
      <c r="B580" s="8"/>
      <c r="C580" s="8"/>
      <c r="D580" s="8"/>
    </row>
    <row r="581" spans="1:4" ht="15" customHeight="1" x14ac:dyDescent="0.25">
      <c r="A581" s="7" t="s">
        <v>657</v>
      </c>
      <c r="B581" s="8"/>
      <c r="C581" s="8"/>
      <c r="D581" s="8"/>
    </row>
    <row r="582" spans="1:4" ht="15" customHeight="1" x14ac:dyDescent="0.25">
      <c r="A582" s="7" t="s">
        <v>658</v>
      </c>
      <c r="B582" s="8"/>
      <c r="C582" s="8"/>
      <c r="D582" s="8"/>
    </row>
    <row r="583" spans="1:4" ht="15" customHeight="1" x14ac:dyDescent="0.25">
      <c r="A583" s="7" t="s">
        <v>659</v>
      </c>
      <c r="B583" s="8"/>
      <c r="C583" s="8"/>
      <c r="D583" s="8"/>
    </row>
    <row r="584" spans="1:4" ht="15" customHeight="1" x14ac:dyDescent="0.25">
      <c r="A584" s="7" t="s">
        <v>660</v>
      </c>
      <c r="B584" s="8"/>
      <c r="C584" s="8"/>
      <c r="D584" s="8"/>
    </row>
    <row r="585" spans="1:4" ht="15" customHeight="1" x14ac:dyDescent="0.25">
      <c r="A585" s="7" t="s">
        <v>661</v>
      </c>
      <c r="B585" s="8"/>
      <c r="C585" s="8"/>
      <c r="D585" s="8"/>
    </row>
    <row r="586" spans="1:4" ht="15" customHeight="1" x14ac:dyDescent="0.25">
      <c r="A586" s="7" t="s">
        <v>662</v>
      </c>
      <c r="B586" s="8"/>
      <c r="C586" s="8"/>
      <c r="D586" s="8"/>
    </row>
    <row r="587" spans="1:4" ht="15" customHeight="1" x14ac:dyDescent="0.25">
      <c r="A587" s="7" t="s">
        <v>663</v>
      </c>
      <c r="B587" s="8"/>
      <c r="C587" s="8"/>
      <c r="D587" s="8"/>
    </row>
    <row r="588" spans="1:4" ht="15" customHeight="1" x14ac:dyDescent="0.25">
      <c r="A588" s="7" t="s">
        <v>664</v>
      </c>
      <c r="B588" s="8"/>
      <c r="C588" s="8"/>
      <c r="D588" s="8"/>
    </row>
    <row r="589" spans="1:4" ht="15" customHeight="1" x14ac:dyDescent="0.25">
      <c r="A589" s="7" t="s">
        <v>665</v>
      </c>
      <c r="B589" s="8"/>
      <c r="C589" s="8"/>
      <c r="D589" s="8"/>
    </row>
    <row r="590" spans="1:4" ht="15" customHeight="1" x14ac:dyDescent="0.25">
      <c r="A590" s="7" t="s">
        <v>666</v>
      </c>
      <c r="B590" s="8"/>
      <c r="C590" s="8"/>
      <c r="D590" s="8"/>
    </row>
    <row r="591" spans="1:4" ht="15" customHeight="1" x14ac:dyDescent="0.25">
      <c r="A591" s="7" t="s">
        <v>667</v>
      </c>
      <c r="B591" s="8"/>
      <c r="C591" s="8"/>
      <c r="D591" s="8"/>
    </row>
    <row r="592" spans="1:4" ht="15" customHeight="1" x14ac:dyDescent="0.25">
      <c r="A592" s="7" t="s">
        <v>668</v>
      </c>
      <c r="B592" s="8"/>
      <c r="C592" s="8"/>
      <c r="D592" s="8"/>
    </row>
    <row r="593" spans="1:4" ht="15" customHeight="1" x14ac:dyDescent="0.25">
      <c r="A593" s="7" t="s">
        <v>669</v>
      </c>
      <c r="B593" s="8"/>
      <c r="C593" s="8"/>
      <c r="D593" s="8"/>
    </row>
    <row r="594" spans="1:4" ht="15" customHeight="1" x14ac:dyDescent="0.25">
      <c r="A594" s="7" t="s">
        <v>670</v>
      </c>
      <c r="B594" s="8"/>
      <c r="C594" s="8"/>
      <c r="D594" s="8"/>
    </row>
    <row r="595" spans="1:4" ht="15" customHeight="1" x14ac:dyDescent="0.25">
      <c r="A595" s="7" t="s">
        <v>671</v>
      </c>
      <c r="B595" s="8"/>
      <c r="C595" s="8"/>
      <c r="D595" s="8"/>
    </row>
    <row r="596" spans="1:4" ht="15" customHeight="1" x14ac:dyDescent="0.25">
      <c r="A596" s="7" t="s">
        <v>672</v>
      </c>
      <c r="B596" s="8"/>
      <c r="C596" s="8"/>
      <c r="D596" s="8"/>
    </row>
    <row r="597" spans="1:4" ht="15" customHeight="1" x14ac:dyDescent="0.25">
      <c r="A597" s="7" t="s">
        <v>673</v>
      </c>
      <c r="B597" s="8"/>
      <c r="C597" s="8"/>
      <c r="D597" s="8"/>
    </row>
    <row r="598" spans="1:4" ht="15" customHeight="1" x14ac:dyDescent="0.25">
      <c r="A598" s="7" t="s">
        <v>674</v>
      </c>
      <c r="B598" s="8"/>
      <c r="C598" s="8"/>
      <c r="D598" s="8"/>
    </row>
    <row r="599" spans="1:4" ht="15" customHeight="1" x14ac:dyDescent="0.25">
      <c r="A599" s="7" t="s">
        <v>675</v>
      </c>
      <c r="B599" s="8"/>
      <c r="C599" s="8"/>
      <c r="D599" s="8"/>
    </row>
    <row r="600" spans="1:4" ht="15" customHeight="1" x14ac:dyDescent="0.25">
      <c r="A600" s="7" t="s">
        <v>676</v>
      </c>
      <c r="B600" s="8"/>
      <c r="C600" s="8"/>
      <c r="D600" s="8"/>
    </row>
    <row r="601" spans="1:4" ht="15" customHeight="1" x14ac:dyDescent="0.25">
      <c r="A601" s="7" t="s">
        <v>677</v>
      </c>
      <c r="B601" s="8"/>
      <c r="C601" s="8"/>
      <c r="D601" s="8"/>
    </row>
    <row r="602" spans="1:4" ht="15" customHeight="1" x14ac:dyDescent="0.25">
      <c r="A602" s="7" t="s">
        <v>678</v>
      </c>
      <c r="B602" s="8"/>
      <c r="C602" s="8"/>
      <c r="D602" s="8"/>
    </row>
    <row r="603" spans="1:4" ht="15" customHeight="1" x14ac:dyDescent="0.25">
      <c r="A603" s="7" t="s">
        <v>679</v>
      </c>
      <c r="B603" s="8"/>
      <c r="C603" s="8"/>
      <c r="D603" s="8"/>
    </row>
    <row r="604" spans="1:4" ht="15" customHeight="1" x14ac:dyDescent="0.25">
      <c r="A604" s="7" t="s">
        <v>680</v>
      </c>
      <c r="B604" s="8"/>
      <c r="C604" s="8"/>
      <c r="D604" s="8"/>
    </row>
    <row r="605" spans="1:4" ht="15" customHeight="1" x14ac:dyDescent="0.25">
      <c r="A605" s="7" t="s">
        <v>681</v>
      </c>
      <c r="B605" s="8"/>
      <c r="C605" s="8"/>
      <c r="D605" s="8"/>
    </row>
    <row r="606" spans="1:4" ht="15" customHeight="1" x14ac:dyDescent="0.25">
      <c r="A606" s="7" t="s">
        <v>682</v>
      </c>
      <c r="B606" s="8"/>
      <c r="C606" s="8"/>
      <c r="D606" s="8"/>
    </row>
    <row r="607" spans="1:4" ht="15" customHeight="1" x14ac:dyDescent="0.25">
      <c r="A607" s="7" t="s">
        <v>683</v>
      </c>
      <c r="B607" s="8"/>
      <c r="C607" s="8"/>
      <c r="D607" s="8"/>
    </row>
    <row r="608" spans="1:4" ht="15" customHeight="1" x14ac:dyDescent="0.25">
      <c r="A608" s="7" t="s">
        <v>684</v>
      </c>
      <c r="B608" s="8"/>
      <c r="C608" s="8"/>
      <c r="D608" s="8"/>
    </row>
    <row r="609" spans="1:4" ht="15" customHeight="1" x14ac:dyDescent="0.25">
      <c r="A609" s="7" t="s">
        <v>685</v>
      </c>
      <c r="B609" s="8"/>
      <c r="C609" s="8"/>
      <c r="D609" s="8"/>
    </row>
    <row r="610" spans="1:4" ht="15" customHeight="1" x14ac:dyDescent="0.25">
      <c r="A610" s="7" t="s">
        <v>686</v>
      </c>
      <c r="B610" s="8"/>
      <c r="C610" s="8"/>
      <c r="D610" s="8"/>
    </row>
    <row r="611" spans="1:4" ht="15" customHeight="1" x14ac:dyDescent="0.25">
      <c r="A611" s="7" t="s">
        <v>687</v>
      </c>
      <c r="B611" s="8"/>
      <c r="C611" s="8"/>
      <c r="D611" s="8"/>
    </row>
    <row r="612" spans="1:4" ht="15" customHeight="1" x14ac:dyDescent="0.25">
      <c r="A612" s="7" t="s">
        <v>688</v>
      </c>
      <c r="B612" s="8"/>
      <c r="C612" s="8"/>
      <c r="D612" s="8"/>
    </row>
    <row r="613" spans="1:4" ht="15" customHeight="1" x14ac:dyDescent="0.25">
      <c r="A613" s="7" t="s">
        <v>689</v>
      </c>
      <c r="B613" s="8"/>
      <c r="C613" s="8"/>
      <c r="D613" s="8"/>
    </row>
    <row r="614" spans="1:4" ht="15" customHeight="1" x14ac:dyDescent="0.25">
      <c r="A614" s="7" t="s">
        <v>690</v>
      </c>
      <c r="B614" s="8"/>
      <c r="C614" s="8"/>
      <c r="D614" s="8"/>
    </row>
    <row r="615" spans="1:4" ht="15" customHeight="1" x14ac:dyDescent="0.25">
      <c r="A615" s="7" t="s">
        <v>691</v>
      </c>
      <c r="B615" s="8"/>
      <c r="C615" s="8"/>
      <c r="D615" s="8"/>
    </row>
    <row r="616" spans="1:4" ht="15" customHeight="1" x14ac:dyDescent="0.25">
      <c r="A616" s="7" t="s">
        <v>692</v>
      </c>
      <c r="B616" s="8"/>
      <c r="C616" s="8"/>
      <c r="D616" s="8"/>
    </row>
    <row r="617" spans="1:4" ht="15" customHeight="1" x14ac:dyDescent="0.25">
      <c r="A617" s="7" t="s">
        <v>693</v>
      </c>
      <c r="B617" s="8"/>
      <c r="C617" s="8"/>
      <c r="D617" s="8"/>
    </row>
    <row r="618" spans="1:4" ht="15" customHeight="1" x14ac:dyDescent="0.25">
      <c r="A618" s="7" t="s">
        <v>694</v>
      </c>
      <c r="B618" s="8"/>
      <c r="C618" s="8"/>
      <c r="D618" s="8"/>
    </row>
    <row r="619" spans="1:4" ht="15" customHeight="1" x14ac:dyDescent="0.25">
      <c r="A619" s="7" t="s">
        <v>695</v>
      </c>
      <c r="B619" s="8"/>
      <c r="C619" s="8"/>
      <c r="D619" s="8"/>
    </row>
    <row r="620" spans="1:4" ht="15" customHeight="1" x14ac:dyDescent="0.25">
      <c r="A620" s="7" t="s">
        <v>696</v>
      </c>
      <c r="B620" s="8"/>
      <c r="C620" s="8"/>
      <c r="D620" s="8"/>
    </row>
    <row r="621" spans="1:4" ht="15" customHeight="1" x14ac:dyDescent="0.25">
      <c r="A621" s="7" t="s">
        <v>697</v>
      </c>
      <c r="B621" s="8"/>
      <c r="C621" s="8"/>
      <c r="D621" s="8"/>
    </row>
    <row r="622" spans="1:4" ht="15" customHeight="1" x14ac:dyDescent="0.25">
      <c r="A622" s="7" t="s">
        <v>698</v>
      </c>
      <c r="B622" s="8"/>
      <c r="C622" s="8"/>
      <c r="D622" s="8"/>
    </row>
    <row r="623" spans="1:4" ht="15" customHeight="1" x14ac:dyDescent="0.25">
      <c r="A623" s="7" t="s">
        <v>699</v>
      </c>
      <c r="B623" s="8"/>
      <c r="C623" s="8"/>
      <c r="D623" s="8"/>
    </row>
    <row r="624" spans="1:4" ht="15" customHeight="1" x14ac:dyDescent="0.25">
      <c r="A624" s="7" t="s">
        <v>700</v>
      </c>
      <c r="B624" s="8"/>
      <c r="C624" s="8"/>
      <c r="D624" s="8"/>
    </row>
    <row r="625" spans="1:4" ht="15" customHeight="1" x14ac:dyDescent="0.25">
      <c r="A625" s="7" t="s">
        <v>701</v>
      </c>
      <c r="B625" s="8"/>
      <c r="C625" s="8"/>
      <c r="D625" s="8"/>
    </row>
    <row r="626" spans="1:4" ht="15" customHeight="1" x14ac:dyDescent="0.25">
      <c r="A626" s="7" t="s">
        <v>702</v>
      </c>
      <c r="B626" s="8"/>
      <c r="C626" s="8"/>
      <c r="D626" s="8"/>
    </row>
    <row r="627" spans="1:4" ht="15" customHeight="1" x14ac:dyDescent="0.25">
      <c r="A627" s="7" t="s">
        <v>703</v>
      </c>
      <c r="B627" s="8"/>
      <c r="C627" s="8"/>
      <c r="D627" s="8"/>
    </row>
    <row r="628" spans="1:4" ht="15" customHeight="1" x14ac:dyDescent="0.25">
      <c r="A628" s="7" t="s">
        <v>704</v>
      </c>
      <c r="B628" s="8"/>
      <c r="C628" s="8"/>
      <c r="D628" s="8"/>
    </row>
    <row r="629" spans="1:4" ht="15" customHeight="1" x14ac:dyDescent="0.25">
      <c r="A629" s="7" t="s">
        <v>705</v>
      </c>
      <c r="B629" s="8"/>
      <c r="C629" s="8"/>
      <c r="D629" s="8"/>
    </row>
    <row r="630" spans="1:4" ht="15" customHeight="1" x14ac:dyDescent="0.25">
      <c r="A630" s="7" t="s">
        <v>706</v>
      </c>
      <c r="B630" s="8"/>
      <c r="C630" s="8"/>
      <c r="D630" s="8"/>
    </row>
    <row r="631" spans="1:4" ht="15" customHeight="1" x14ac:dyDescent="0.25">
      <c r="A631" s="7" t="s">
        <v>707</v>
      </c>
      <c r="B631" s="8"/>
      <c r="C631" s="8"/>
      <c r="D631" s="8"/>
    </row>
    <row r="632" spans="1:4" ht="15" customHeight="1" x14ac:dyDescent="0.25">
      <c r="A632" s="7" t="s">
        <v>708</v>
      </c>
      <c r="B632" s="8"/>
      <c r="C632" s="8"/>
      <c r="D632" s="8"/>
    </row>
    <row r="633" spans="1:4" ht="15" customHeight="1" x14ac:dyDescent="0.25">
      <c r="A633" s="7" t="s">
        <v>709</v>
      </c>
      <c r="B633" s="8"/>
      <c r="C633" s="8"/>
      <c r="D633" s="8"/>
    </row>
    <row r="634" spans="1:4" ht="15" customHeight="1" x14ac:dyDescent="0.25">
      <c r="A634" s="7" t="s">
        <v>710</v>
      </c>
      <c r="B634" s="8"/>
      <c r="C634" s="8"/>
      <c r="D634" s="8"/>
    </row>
    <row r="635" spans="1:4" ht="15" customHeight="1" x14ac:dyDescent="0.25">
      <c r="A635" s="7" t="s">
        <v>711</v>
      </c>
      <c r="B635" s="8"/>
      <c r="C635" s="8"/>
      <c r="D635" s="8"/>
    </row>
    <row r="636" spans="1:4" ht="15" customHeight="1" x14ac:dyDescent="0.25">
      <c r="A636" s="7" t="s">
        <v>712</v>
      </c>
      <c r="B636" s="8"/>
      <c r="C636" s="8"/>
      <c r="D636" s="8"/>
    </row>
    <row r="637" spans="1:4" ht="15" customHeight="1" x14ac:dyDescent="0.25">
      <c r="A637" s="7" t="s">
        <v>713</v>
      </c>
      <c r="B637" s="8"/>
      <c r="C637" s="8"/>
      <c r="D637" s="8"/>
    </row>
    <row r="638" spans="1:4" ht="15" customHeight="1" x14ac:dyDescent="0.25">
      <c r="A638" s="7" t="s">
        <v>714</v>
      </c>
      <c r="B638" s="8"/>
      <c r="C638" s="8"/>
      <c r="D638" s="8"/>
    </row>
    <row r="639" spans="1:4" ht="15" customHeight="1" x14ac:dyDescent="0.25">
      <c r="A639" s="7" t="s">
        <v>715</v>
      </c>
      <c r="B639" s="8"/>
      <c r="C639" s="8"/>
      <c r="D639" s="8"/>
    </row>
    <row r="640" spans="1:4" ht="15" customHeight="1" x14ac:dyDescent="0.25">
      <c r="A640" s="7" t="s">
        <v>716</v>
      </c>
      <c r="B640" s="8"/>
      <c r="C640" s="8"/>
      <c r="D640" s="8"/>
    </row>
    <row r="641" spans="1:4" ht="15" customHeight="1" x14ac:dyDescent="0.25">
      <c r="A641" s="7" t="s">
        <v>717</v>
      </c>
      <c r="B641" s="8"/>
      <c r="C641" s="8"/>
      <c r="D641" s="8"/>
    </row>
    <row r="642" spans="1:4" ht="15" customHeight="1" x14ac:dyDescent="0.25">
      <c r="A642" s="7" t="s">
        <v>718</v>
      </c>
      <c r="B642" s="8"/>
      <c r="C642" s="8"/>
      <c r="D642" s="8"/>
    </row>
    <row r="643" spans="1:4" ht="15" customHeight="1" x14ac:dyDescent="0.25">
      <c r="A643" s="7" t="s">
        <v>719</v>
      </c>
      <c r="B643" s="8"/>
      <c r="C643" s="8"/>
      <c r="D643" s="8"/>
    </row>
    <row r="644" spans="1:4" ht="15" customHeight="1" x14ac:dyDescent="0.25">
      <c r="A644" s="7" t="s">
        <v>720</v>
      </c>
      <c r="B644" s="8"/>
      <c r="C644" s="8"/>
      <c r="D644" s="8"/>
    </row>
    <row r="645" spans="1:4" ht="15" customHeight="1" x14ac:dyDescent="0.25">
      <c r="A645" s="7" t="s">
        <v>721</v>
      </c>
      <c r="B645" s="8"/>
      <c r="C645" s="8"/>
      <c r="D645" s="8"/>
    </row>
    <row r="646" spans="1:4" ht="15" customHeight="1" x14ac:dyDescent="0.25">
      <c r="A646" s="7" t="s">
        <v>722</v>
      </c>
      <c r="B646" s="8"/>
      <c r="C646" s="8"/>
      <c r="D646" s="8"/>
    </row>
    <row r="647" spans="1:4" ht="15" customHeight="1" x14ac:dyDescent="0.25">
      <c r="A647" s="7" t="s">
        <v>723</v>
      </c>
      <c r="B647" s="8"/>
      <c r="C647" s="8"/>
      <c r="D647" s="8"/>
    </row>
    <row r="648" spans="1:4" ht="15" customHeight="1" x14ac:dyDescent="0.25">
      <c r="A648" s="7" t="s">
        <v>724</v>
      </c>
      <c r="B648" s="8"/>
      <c r="C648" s="8"/>
      <c r="D648" s="8"/>
    </row>
    <row r="649" spans="1:4" ht="15" customHeight="1" x14ac:dyDescent="0.25">
      <c r="A649" s="7" t="s">
        <v>725</v>
      </c>
      <c r="B649" s="8"/>
      <c r="C649" s="8"/>
      <c r="D649" s="8"/>
    </row>
    <row r="650" spans="1:4" ht="15" customHeight="1" x14ac:dyDescent="0.25">
      <c r="A650" s="7" t="s">
        <v>726</v>
      </c>
      <c r="B650" s="8"/>
      <c r="C650" s="8"/>
      <c r="D650" s="8"/>
    </row>
    <row r="651" spans="1:4" ht="15" customHeight="1" x14ac:dyDescent="0.25">
      <c r="A651" s="7" t="s">
        <v>727</v>
      </c>
      <c r="B651" s="8"/>
      <c r="C651" s="8"/>
      <c r="D651" s="8"/>
    </row>
    <row r="652" spans="1:4" ht="15" customHeight="1" x14ac:dyDescent="0.25">
      <c r="A652" s="7" t="s">
        <v>728</v>
      </c>
      <c r="B652" s="8"/>
      <c r="C652" s="8"/>
      <c r="D652" s="8"/>
    </row>
    <row r="653" spans="1:4" ht="15" customHeight="1" x14ac:dyDescent="0.25">
      <c r="A653" s="7" t="s">
        <v>729</v>
      </c>
      <c r="B653" s="8"/>
      <c r="C653" s="8"/>
      <c r="D653" s="8"/>
    </row>
    <row r="654" spans="1:4" ht="15" customHeight="1" x14ac:dyDescent="0.25">
      <c r="A654" s="7" t="s">
        <v>730</v>
      </c>
      <c r="B654" s="8"/>
      <c r="C654" s="8"/>
      <c r="D654" s="8"/>
    </row>
    <row r="655" spans="1:4" ht="15" customHeight="1" x14ac:dyDescent="0.25">
      <c r="A655" s="7" t="s">
        <v>731</v>
      </c>
      <c r="B655" s="8"/>
      <c r="C655" s="8"/>
      <c r="D655" s="8"/>
    </row>
    <row r="656" spans="1:4" ht="15" customHeight="1" x14ac:dyDescent="0.25">
      <c r="A656" s="7" t="s">
        <v>732</v>
      </c>
      <c r="B656" s="8"/>
      <c r="C656" s="8"/>
      <c r="D656" s="8"/>
    </row>
    <row r="657" spans="1:4" ht="15" customHeight="1" x14ac:dyDescent="0.25">
      <c r="A657" s="7" t="s">
        <v>733</v>
      </c>
      <c r="B657" s="8"/>
      <c r="C657" s="8"/>
      <c r="D657" s="8"/>
    </row>
    <row r="658" spans="1:4" ht="15" customHeight="1" x14ac:dyDescent="0.25">
      <c r="A658" s="7" t="s">
        <v>734</v>
      </c>
      <c r="B658" s="8"/>
      <c r="C658" s="8"/>
      <c r="D658" s="8"/>
    </row>
    <row r="659" spans="1:4" ht="15" customHeight="1" x14ac:dyDescent="0.25">
      <c r="A659" s="7" t="s">
        <v>735</v>
      </c>
      <c r="B659" s="8"/>
      <c r="C659" s="8"/>
      <c r="D659" s="8"/>
    </row>
    <row r="660" spans="1:4" ht="15" customHeight="1" x14ac:dyDescent="0.25">
      <c r="A660" s="7" t="s">
        <v>736</v>
      </c>
      <c r="B660" s="8"/>
      <c r="C660" s="8"/>
      <c r="D660" s="8"/>
    </row>
    <row r="661" spans="1:4" ht="15" customHeight="1" x14ac:dyDescent="0.25">
      <c r="A661" s="7" t="s">
        <v>737</v>
      </c>
      <c r="B661" s="8"/>
      <c r="C661" s="8"/>
      <c r="D661" s="8"/>
    </row>
    <row r="662" spans="1:4" ht="15" customHeight="1" x14ac:dyDescent="0.25">
      <c r="A662" s="7" t="s">
        <v>738</v>
      </c>
      <c r="B662" s="8"/>
      <c r="C662" s="8"/>
      <c r="D662" s="8"/>
    </row>
    <row r="663" spans="1:4" ht="15" customHeight="1" x14ac:dyDescent="0.25">
      <c r="A663" s="7" t="s">
        <v>739</v>
      </c>
      <c r="B663" s="8"/>
      <c r="C663" s="8"/>
      <c r="D663" s="8"/>
    </row>
    <row r="664" spans="1:4" ht="15" customHeight="1" x14ac:dyDescent="0.25">
      <c r="A664" s="7" t="s">
        <v>740</v>
      </c>
      <c r="B664" s="8"/>
      <c r="C664" s="8"/>
      <c r="D664" s="8"/>
    </row>
    <row r="665" spans="1:4" ht="15" customHeight="1" x14ac:dyDescent="0.25">
      <c r="A665" s="7" t="s">
        <v>741</v>
      </c>
      <c r="B665" s="8"/>
      <c r="C665" s="8"/>
      <c r="D665" s="8"/>
    </row>
    <row r="666" spans="1:4" ht="15" customHeight="1" x14ac:dyDescent="0.25">
      <c r="A666" s="7" t="s">
        <v>742</v>
      </c>
      <c r="B666" s="8"/>
      <c r="C666" s="8"/>
      <c r="D666" s="8"/>
    </row>
    <row r="667" spans="1:4" ht="15" customHeight="1" x14ac:dyDescent="0.25">
      <c r="A667" s="7" t="s">
        <v>743</v>
      </c>
      <c r="B667" s="8"/>
      <c r="C667" s="8"/>
      <c r="D667" s="8"/>
    </row>
    <row r="668" spans="1:4" ht="15" customHeight="1" x14ac:dyDescent="0.25">
      <c r="A668" s="7" t="s">
        <v>744</v>
      </c>
      <c r="B668" s="8"/>
      <c r="C668" s="8"/>
      <c r="D668" s="8"/>
    </row>
    <row r="669" spans="1:4" ht="15" customHeight="1" x14ac:dyDescent="0.25">
      <c r="A669" s="7" t="s">
        <v>745</v>
      </c>
      <c r="B669" s="8"/>
      <c r="C669" s="8"/>
      <c r="D669" s="8"/>
    </row>
    <row r="670" spans="1:4" ht="15" customHeight="1" x14ac:dyDescent="0.25">
      <c r="A670" s="7" t="s">
        <v>746</v>
      </c>
      <c r="B670" s="8"/>
      <c r="C670" s="8"/>
      <c r="D670" s="8"/>
    </row>
    <row r="671" spans="1:4" ht="15" customHeight="1" x14ac:dyDescent="0.25">
      <c r="A671" s="7" t="s">
        <v>747</v>
      </c>
      <c r="B671" s="8"/>
      <c r="C671" s="8"/>
      <c r="D671" s="8"/>
    </row>
    <row r="672" spans="1:4" ht="15" customHeight="1" x14ac:dyDescent="0.25">
      <c r="A672" s="7" t="s">
        <v>748</v>
      </c>
      <c r="B672" s="8"/>
      <c r="C672" s="8"/>
      <c r="D672" s="8"/>
    </row>
    <row r="673" spans="1:4" ht="15" customHeight="1" x14ac:dyDescent="0.25">
      <c r="A673" s="7" t="s">
        <v>749</v>
      </c>
      <c r="B673" s="8"/>
      <c r="C673" s="8"/>
      <c r="D673" s="8"/>
    </row>
    <row r="674" spans="1:4" ht="15" customHeight="1" x14ac:dyDescent="0.25">
      <c r="A674" s="7" t="s">
        <v>750</v>
      </c>
      <c r="B674" s="8"/>
      <c r="C674" s="8"/>
      <c r="D674" s="8"/>
    </row>
    <row r="675" spans="1:4" ht="15" customHeight="1" x14ac:dyDescent="0.25">
      <c r="A675" s="7" t="s">
        <v>751</v>
      </c>
      <c r="B675" s="8"/>
      <c r="C675" s="8"/>
      <c r="D675" s="8"/>
    </row>
    <row r="676" spans="1:4" ht="15" customHeight="1" x14ac:dyDescent="0.25">
      <c r="A676" s="7" t="s">
        <v>752</v>
      </c>
      <c r="B676" s="8"/>
      <c r="C676" s="8"/>
      <c r="D676" s="8"/>
    </row>
    <row r="677" spans="1:4" ht="15" customHeight="1" x14ac:dyDescent="0.25">
      <c r="A677" s="7" t="s">
        <v>753</v>
      </c>
      <c r="B677" s="8"/>
      <c r="C677" s="8"/>
      <c r="D677" s="8"/>
    </row>
    <row r="678" spans="1:4" ht="15" customHeight="1" x14ac:dyDescent="0.25">
      <c r="A678" s="7" t="s">
        <v>754</v>
      </c>
      <c r="B678" s="8"/>
      <c r="C678" s="8"/>
      <c r="D678" s="8"/>
    </row>
    <row r="679" spans="1:4" ht="15" customHeight="1" x14ac:dyDescent="0.25">
      <c r="A679" s="7" t="s">
        <v>755</v>
      </c>
      <c r="B679" s="8"/>
      <c r="C679" s="8"/>
      <c r="D679" s="8"/>
    </row>
    <row r="680" spans="1:4" ht="15" customHeight="1" x14ac:dyDescent="0.25">
      <c r="A680" s="7" t="s">
        <v>756</v>
      </c>
      <c r="B680" s="8"/>
      <c r="C680" s="8"/>
      <c r="D680" s="8"/>
    </row>
    <row r="681" spans="1:4" ht="15" customHeight="1" x14ac:dyDescent="0.25">
      <c r="A681" s="7" t="s">
        <v>757</v>
      </c>
      <c r="B681" s="8"/>
      <c r="C681" s="8"/>
      <c r="D681" s="8"/>
    </row>
    <row r="682" spans="1:4" ht="15" customHeight="1" x14ac:dyDescent="0.25">
      <c r="A682" s="7" t="s">
        <v>758</v>
      </c>
      <c r="B682" s="8"/>
      <c r="C682" s="8"/>
      <c r="D682" s="8"/>
    </row>
    <row r="683" spans="1:4" ht="15" customHeight="1" x14ac:dyDescent="0.25">
      <c r="A683" s="7" t="s">
        <v>759</v>
      </c>
      <c r="B683" s="8"/>
      <c r="C683" s="8"/>
      <c r="D683" s="8"/>
    </row>
    <row r="684" spans="1:4" ht="15" customHeight="1" x14ac:dyDescent="0.25">
      <c r="A684" s="7" t="s">
        <v>760</v>
      </c>
      <c r="B684" s="8"/>
      <c r="C684" s="8"/>
      <c r="D684" s="8"/>
    </row>
    <row r="685" spans="1:4" ht="15" customHeight="1" x14ac:dyDescent="0.25">
      <c r="A685" s="7" t="s">
        <v>761</v>
      </c>
      <c r="B685" s="8"/>
      <c r="C685" s="8"/>
      <c r="D685" s="8"/>
    </row>
    <row r="686" spans="1:4" ht="15" customHeight="1" x14ac:dyDescent="0.25">
      <c r="A686" s="7" t="s">
        <v>762</v>
      </c>
      <c r="B686" s="8"/>
      <c r="C686" s="8"/>
      <c r="D686" s="8"/>
    </row>
    <row r="687" spans="1:4" ht="15" customHeight="1" x14ac:dyDescent="0.25">
      <c r="A687" s="7" t="s">
        <v>763</v>
      </c>
      <c r="B687" s="8"/>
      <c r="C687" s="8"/>
      <c r="D687" s="8"/>
    </row>
    <row r="688" spans="1:4" ht="15" customHeight="1" x14ac:dyDescent="0.25">
      <c r="A688" s="7" t="s">
        <v>764</v>
      </c>
      <c r="B688" s="8"/>
      <c r="C688" s="8"/>
      <c r="D688" s="8"/>
    </row>
    <row r="689" spans="1:4" ht="15" customHeight="1" x14ac:dyDescent="0.25">
      <c r="A689" s="7" t="s">
        <v>765</v>
      </c>
      <c r="B689" s="8"/>
      <c r="C689" s="8"/>
      <c r="D689" s="8"/>
    </row>
    <row r="690" spans="1:4" ht="15" customHeight="1" x14ac:dyDescent="0.25">
      <c r="A690" s="7" t="s">
        <v>766</v>
      </c>
      <c r="B690" s="8"/>
      <c r="C690" s="8"/>
      <c r="D690" s="8"/>
    </row>
    <row r="691" spans="1:4" ht="15" customHeight="1" x14ac:dyDescent="0.25">
      <c r="A691" s="7" t="s">
        <v>767</v>
      </c>
      <c r="B691" s="8"/>
      <c r="C691" s="8"/>
      <c r="D691" s="8"/>
    </row>
    <row r="692" spans="1:4" ht="15" customHeight="1" x14ac:dyDescent="0.25">
      <c r="A692" s="7" t="s">
        <v>768</v>
      </c>
      <c r="B692" s="8"/>
      <c r="C692" s="8"/>
      <c r="D692" s="8"/>
    </row>
    <row r="693" spans="1:4" ht="15" customHeight="1" x14ac:dyDescent="0.25">
      <c r="A693" s="7" t="s">
        <v>769</v>
      </c>
      <c r="B693" s="8"/>
      <c r="C693" s="8"/>
      <c r="D693" s="8"/>
    </row>
    <row r="694" spans="1:4" ht="15" customHeight="1" x14ac:dyDescent="0.25">
      <c r="A694" s="7" t="s">
        <v>770</v>
      </c>
      <c r="B694" s="8"/>
      <c r="C694" s="8"/>
      <c r="D694" s="8"/>
    </row>
    <row r="695" spans="1:4" ht="15" customHeight="1" x14ac:dyDescent="0.25">
      <c r="A695" s="7" t="s">
        <v>771</v>
      </c>
      <c r="B695" s="8"/>
      <c r="C695" s="8"/>
      <c r="D695" s="8"/>
    </row>
    <row r="696" spans="1:4" ht="15" customHeight="1" x14ac:dyDescent="0.25">
      <c r="A696" s="7" t="s">
        <v>772</v>
      </c>
      <c r="B696" s="8"/>
      <c r="C696" s="8"/>
      <c r="D696" s="8"/>
    </row>
    <row r="697" spans="1:4" ht="15" customHeight="1" x14ac:dyDescent="0.25">
      <c r="A697" s="7" t="s">
        <v>773</v>
      </c>
      <c r="B697" s="8"/>
      <c r="C697" s="8"/>
      <c r="D697" s="8"/>
    </row>
    <row r="698" spans="1:4" ht="15" customHeight="1" x14ac:dyDescent="0.25">
      <c r="A698" s="7" t="s">
        <v>774</v>
      </c>
      <c r="B698" s="8"/>
      <c r="C698" s="8"/>
      <c r="D698" s="8"/>
    </row>
    <row r="699" spans="1:4" ht="15" customHeight="1" x14ac:dyDescent="0.25">
      <c r="A699" s="7" t="s">
        <v>775</v>
      </c>
      <c r="B699" s="8"/>
      <c r="C699" s="8"/>
      <c r="D699" s="8"/>
    </row>
    <row r="700" spans="1:4" ht="15" customHeight="1" x14ac:dyDescent="0.25">
      <c r="A700" s="7" t="s">
        <v>776</v>
      </c>
      <c r="B700" s="8"/>
      <c r="C700" s="8"/>
      <c r="D700" s="8"/>
    </row>
    <row r="701" spans="1:4" ht="15" customHeight="1" x14ac:dyDescent="0.25">
      <c r="A701" s="7" t="s">
        <v>777</v>
      </c>
      <c r="B701" s="8"/>
      <c r="C701" s="8"/>
      <c r="D701" s="8"/>
    </row>
    <row r="702" spans="1:4" ht="15" customHeight="1" x14ac:dyDescent="0.25">
      <c r="A702" s="7" t="s">
        <v>778</v>
      </c>
      <c r="B702" s="8"/>
      <c r="C702" s="8"/>
      <c r="D702" s="8"/>
    </row>
    <row r="703" spans="1:4" ht="15" customHeight="1" x14ac:dyDescent="0.25">
      <c r="A703" s="7" t="s">
        <v>779</v>
      </c>
      <c r="B703" s="8"/>
      <c r="C703" s="8"/>
      <c r="D703" s="8"/>
    </row>
    <row r="704" spans="1:4" ht="15" customHeight="1" x14ac:dyDescent="0.25">
      <c r="A704" s="7" t="s">
        <v>780</v>
      </c>
      <c r="B704" s="8"/>
      <c r="C704" s="8"/>
      <c r="D704" s="8"/>
    </row>
    <row r="705" spans="1:4" ht="15" customHeight="1" x14ac:dyDescent="0.25">
      <c r="A705" s="7" t="s">
        <v>781</v>
      </c>
      <c r="B705" s="8"/>
      <c r="C705" s="8"/>
      <c r="D705" s="8"/>
    </row>
    <row r="706" spans="1:4" ht="15" customHeight="1" x14ac:dyDescent="0.25">
      <c r="A706" s="7" t="s">
        <v>782</v>
      </c>
      <c r="B706" s="8"/>
      <c r="C706" s="8"/>
      <c r="D706" s="8"/>
    </row>
    <row r="707" spans="1:4" ht="15" customHeight="1" x14ac:dyDescent="0.25">
      <c r="A707" s="7" t="s">
        <v>783</v>
      </c>
      <c r="B707" s="8"/>
      <c r="C707" s="8"/>
      <c r="D707" s="8"/>
    </row>
    <row r="708" spans="1:4" ht="15" customHeight="1" x14ac:dyDescent="0.25">
      <c r="A708" s="7" t="s">
        <v>784</v>
      </c>
      <c r="B708" s="8"/>
      <c r="C708" s="8"/>
      <c r="D708" s="8"/>
    </row>
    <row r="709" spans="1:4" ht="15" customHeight="1" x14ac:dyDescent="0.25">
      <c r="A709" s="7" t="s">
        <v>785</v>
      </c>
      <c r="B709" s="8"/>
      <c r="C709" s="8"/>
      <c r="D709" s="8"/>
    </row>
    <row r="710" spans="1:4" ht="15" customHeight="1" x14ac:dyDescent="0.25">
      <c r="A710" s="7" t="s">
        <v>786</v>
      </c>
      <c r="B710" s="8"/>
      <c r="C710" s="8"/>
      <c r="D710" s="8"/>
    </row>
    <row r="711" spans="1:4" ht="15" customHeight="1" x14ac:dyDescent="0.25">
      <c r="A711" s="7" t="s">
        <v>787</v>
      </c>
      <c r="B711" s="8"/>
      <c r="C711" s="8"/>
      <c r="D711" s="8"/>
    </row>
    <row r="712" spans="1:4" ht="15" customHeight="1" x14ac:dyDescent="0.25">
      <c r="A712" s="7" t="s">
        <v>788</v>
      </c>
      <c r="B712" s="8"/>
      <c r="C712" s="8"/>
      <c r="D712" s="8"/>
    </row>
    <row r="713" spans="1:4" ht="15" customHeight="1" x14ac:dyDescent="0.25">
      <c r="A713" s="7" t="s">
        <v>789</v>
      </c>
      <c r="B713" s="8"/>
      <c r="C713" s="8"/>
      <c r="D713" s="8"/>
    </row>
    <row r="714" spans="1:4" ht="15" customHeight="1" x14ac:dyDescent="0.25">
      <c r="A714" s="7" t="s">
        <v>790</v>
      </c>
      <c r="B714" s="8"/>
      <c r="C714" s="8"/>
      <c r="D714" s="8"/>
    </row>
    <row r="715" spans="1:4" ht="15" customHeight="1" x14ac:dyDescent="0.25">
      <c r="A715" s="7" t="s">
        <v>791</v>
      </c>
      <c r="B715" s="8"/>
      <c r="C715" s="8"/>
      <c r="D715" s="8"/>
    </row>
    <row r="716" spans="1:4" ht="15" customHeight="1" x14ac:dyDescent="0.25">
      <c r="A716" s="7" t="s">
        <v>792</v>
      </c>
      <c r="B716" s="8"/>
      <c r="C716" s="8"/>
      <c r="D716" s="8"/>
    </row>
    <row r="717" spans="1:4" ht="15" customHeight="1" x14ac:dyDescent="0.25">
      <c r="A717" s="7" t="s">
        <v>793</v>
      </c>
      <c r="B717" s="8"/>
      <c r="C717" s="8"/>
      <c r="D717" s="8"/>
    </row>
    <row r="718" spans="1:4" ht="15" customHeight="1" x14ac:dyDescent="0.25">
      <c r="A718" s="7" t="s">
        <v>794</v>
      </c>
      <c r="B718" s="8"/>
      <c r="C718" s="8"/>
      <c r="D718" s="8"/>
    </row>
    <row r="719" spans="1:4" ht="15" customHeight="1" x14ac:dyDescent="0.25">
      <c r="A719" s="7" t="s">
        <v>795</v>
      </c>
      <c r="B719" s="8"/>
      <c r="C719" s="8"/>
      <c r="D719" s="8"/>
    </row>
    <row r="720" spans="1:4" ht="15" customHeight="1" x14ac:dyDescent="0.25">
      <c r="A720" s="7" t="s">
        <v>796</v>
      </c>
      <c r="B720" s="8"/>
      <c r="C720" s="8"/>
      <c r="D720" s="8"/>
    </row>
    <row r="721" spans="1:4" ht="15" customHeight="1" x14ac:dyDescent="0.25">
      <c r="A721" s="7" t="s">
        <v>797</v>
      </c>
      <c r="B721" s="8"/>
      <c r="C721" s="8"/>
      <c r="D721" s="8"/>
    </row>
    <row r="722" spans="1:4" ht="15" customHeight="1" x14ac:dyDescent="0.25">
      <c r="A722" s="7" t="s">
        <v>798</v>
      </c>
      <c r="B722" s="8"/>
      <c r="C722" s="8"/>
      <c r="D722" s="8"/>
    </row>
    <row r="723" spans="1:4" ht="15" customHeight="1" x14ac:dyDescent="0.25">
      <c r="A723" s="7" t="s">
        <v>799</v>
      </c>
      <c r="B723" s="8"/>
      <c r="C723" s="8"/>
      <c r="D723" s="8"/>
    </row>
    <row r="724" spans="1:4" ht="15" customHeight="1" x14ac:dyDescent="0.25">
      <c r="A724" s="7" t="s">
        <v>800</v>
      </c>
      <c r="B724" s="8"/>
      <c r="C724" s="8"/>
      <c r="D724" s="8"/>
    </row>
    <row r="725" spans="1:4" ht="15" customHeight="1" x14ac:dyDescent="0.25">
      <c r="A725" s="7" t="s">
        <v>801</v>
      </c>
      <c r="B725" s="8"/>
      <c r="C725" s="8"/>
      <c r="D725" s="8"/>
    </row>
    <row r="726" spans="1:4" ht="15" customHeight="1" x14ac:dyDescent="0.25">
      <c r="A726" s="7" t="s">
        <v>802</v>
      </c>
      <c r="B726" s="8"/>
      <c r="C726" s="8"/>
      <c r="D726" s="8"/>
    </row>
    <row r="727" spans="1:4" ht="15" customHeight="1" x14ac:dyDescent="0.25">
      <c r="A727" s="7" t="s">
        <v>803</v>
      </c>
      <c r="B727" s="8"/>
      <c r="C727" s="8"/>
      <c r="D727" s="8"/>
    </row>
    <row r="728" spans="1:4" ht="15" customHeight="1" x14ac:dyDescent="0.25">
      <c r="A728" s="7" t="s">
        <v>804</v>
      </c>
      <c r="B728" s="8"/>
      <c r="C728" s="8"/>
      <c r="D728" s="8"/>
    </row>
    <row r="729" spans="1:4" ht="15" customHeight="1" x14ac:dyDescent="0.25">
      <c r="A729" s="7" t="s">
        <v>805</v>
      </c>
      <c r="B729" s="8"/>
      <c r="C729" s="8"/>
      <c r="D729" s="8"/>
    </row>
    <row r="730" spans="1:4" ht="15" customHeight="1" x14ac:dyDescent="0.25">
      <c r="A730" s="7" t="s">
        <v>806</v>
      </c>
      <c r="B730" s="8"/>
      <c r="C730" s="8"/>
      <c r="D730" s="8"/>
    </row>
    <row r="731" spans="1:4" ht="15" customHeight="1" x14ac:dyDescent="0.25">
      <c r="A731" s="7" t="s">
        <v>807</v>
      </c>
      <c r="B731" s="8"/>
      <c r="C731" s="8"/>
      <c r="D731" s="8"/>
    </row>
    <row r="732" spans="1:4" ht="15" customHeight="1" x14ac:dyDescent="0.25">
      <c r="A732" s="7" t="s">
        <v>808</v>
      </c>
      <c r="B732" s="8"/>
      <c r="C732" s="8"/>
      <c r="D732" s="8"/>
    </row>
    <row r="733" spans="1:4" ht="15" customHeight="1" x14ac:dyDescent="0.25">
      <c r="A733" s="7" t="s">
        <v>809</v>
      </c>
      <c r="B733" s="8"/>
      <c r="C733" s="8"/>
      <c r="D733" s="8"/>
    </row>
    <row r="734" spans="1:4" ht="15" customHeight="1" x14ac:dyDescent="0.25">
      <c r="A734" s="7" t="s">
        <v>810</v>
      </c>
      <c r="B734" s="8"/>
      <c r="C734" s="8"/>
      <c r="D734" s="8"/>
    </row>
    <row r="735" spans="1:4" ht="15" customHeight="1" x14ac:dyDescent="0.25">
      <c r="A735" s="7" t="s">
        <v>811</v>
      </c>
      <c r="B735" s="8"/>
      <c r="C735" s="8"/>
      <c r="D735" s="8"/>
    </row>
    <row r="736" spans="1:4" ht="15" customHeight="1" x14ac:dyDescent="0.25">
      <c r="A736" s="7" t="s">
        <v>812</v>
      </c>
      <c r="B736" s="8"/>
      <c r="C736" s="8"/>
      <c r="D736" s="8"/>
    </row>
    <row r="737" spans="1:4" ht="15" customHeight="1" x14ac:dyDescent="0.25">
      <c r="A737" s="7" t="s">
        <v>813</v>
      </c>
      <c r="B737" s="8"/>
      <c r="C737" s="8"/>
      <c r="D737" s="8"/>
    </row>
    <row r="738" spans="1:4" ht="15" customHeight="1" x14ac:dyDescent="0.25">
      <c r="A738" s="7" t="s">
        <v>814</v>
      </c>
      <c r="B738" s="8"/>
      <c r="C738" s="8"/>
      <c r="D738" s="8"/>
    </row>
    <row r="739" spans="1:4" ht="15" customHeight="1" x14ac:dyDescent="0.25">
      <c r="A739" s="7" t="s">
        <v>815</v>
      </c>
      <c r="B739" s="8"/>
      <c r="C739" s="8"/>
      <c r="D739" s="8"/>
    </row>
    <row r="740" spans="1:4" ht="15" customHeight="1" x14ac:dyDescent="0.25">
      <c r="A740" s="7" t="s">
        <v>816</v>
      </c>
      <c r="B740" s="8"/>
      <c r="C740" s="8"/>
      <c r="D740" s="8"/>
    </row>
    <row r="741" spans="1:4" ht="15" customHeight="1" x14ac:dyDescent="0.25">
      <c r="A741" s="7" t="s">
        <v>817</v>
      </c>
      <c r="B741" s="8"/>
      <c r="C741" s="8"/>
      <c r="D741" s="8"/>
    </row>
    <row r="742" spans="1:4" ht="15" customHeight="1" x14ac:dyDescent="0.25">
      <c r="A742" s="7" t="s">
        <v>818</v>
      </c>
      <c r="B742" s="8"/>
      <c r="C742" s="8"/>
      <c r="D742" s="8"/>
    </row>
    <row r="743" spans="1:4" ht="15" customHeight="1" x14ac:dyDescent="0.25">
      <c r="A743" s="7" t="s">
        <v>819</v>
      </c>
      <c r="B743" s="8"/>
      <c r="C743" s="8"/>
      <c r="D743" s="8"/>
    </row>
    <row r="744" spans="1:4" ht="15" customHeight="1" x14ac:dyDescent="0.25">
      <c r="A744" s="7" t="s">
        <v>820</v>
      </c>
      <c r="B744" s="8"/>
      <c r="C744" s="8"/>
      <c r="D744" s="8"/>
    </row>
    <row r="745" spans="1:4" ht="15" customHeight="1" x14ac:dyDescent="0.25">
      <c r="A745" s="7" t="s">
        <v>821</v>
      </c>
      <c r="B745" s="8"/>
      <c r="C745" s="8"/>
      <c r="D745" s="8"/>
    </row>
    <row r="746" spans="1:4" ht="15" customHeight="1" x14ac:dyDescent="0.25">
      <c r="A746" s="7" t="s">
        <v>822</v>
      </c>
      <c r="B746" s="8"/>
      <c r="C746" s="8"/>
      <c r="D746" s="8"/>
    </row>
    <row r="747" spans="1:4" ht="15" customHeight="1" x14ac:dyDescent="0.25">
      <c r="A747" s="7" t="s">
        <v>823</v>
      </c>
      <c r="B747" s="8"/>
      <c r="C747" s="8"/>
      <c r="D747" s="8"/>
    </row>
    <row r="748" spans="1:4" ht="15" customHeight="1" x14ac:dyDescent="0.25">
      <c r="A748" s="7" t="s">
        <v>824</v>
      </c>
      <c r="B748" s="8"/>
      <c r="C748" s="8"/>
      <c r="D748" s="8"/>
    </row>
    <row r="749" spans="1:4" ht="15" customHeight="1" x14ac:dyDescent="0.25">
      <c r="A749" s="7" t="s">
        <v>825</v>
      </c>
      <c r="B749" s="8"/>
      <c r="C749" s="8"/>
      <c r="D749" s="8"/>
    </row>
    <row r="750" spans="1:4" ht="15" customHeight="1" x14ac:dyDescent="0.25">
      <c r="A750" s="7" t="s">
        <v>826</v>
      </c>
      <c r="B750" s="8"/>
      <c r="C750" s="8"/>
      <c r="D750" s="8"/>
    </row>
    <row r="751" spans="1:4" ht="15" customHeight="1" x14ac:dyDescent="0.25">
      <c r="A751" s="7" t="s">
        <v>827</v>
      </c>
      <c r="B751" s="8"/>
      <c r="C751" s="8"/>
      <c r="D751" s="8"/>
    </row>
    <row r="752" spans="1:4" ht="15" customHeight="1" x14ac:dyDescent="0.25">
      <c r="A752" s="7" t="s">
        <v>828</v>
      </c>
      <c r="B752" s="8"/>
      <c r="C752" s="8"/>
      <c r="D752" s="8"/>
    </row>
    <row r="753" spans="1:4" ht="15" customHeight="1" x14ac:dyDescent="0.25">
      <c r="A753" s="7" t="s">
        <v>829</v>
      </c>
      <c r="B753" s="8"/>
      <c r="C753" s="8"/>
      <c r="D753" s="8"/>
    </row>
    <row r="754" spans="1:4" ht="15" customHeight="1" x14ac:dyDescent="0.25">
      <c r="A754" s="7" t="s">
        <v>830</v>
      </c>
      <c r="B754" s="8"/>
      <c r="C754" s="8"/>
      <c r="D754" s="8"/>
    </row>
    <row r="755" spans="1:4" ht="15" customHeight="1" x14ac:dyDescent="0.25">
      <c r="A755" s="7" t="s">
        <v>831</v>
      </c>
      <c r="B755" s="8"/>
      <c r="C755" s="8"/>
      <c r="D755" s="8"/>
    </row>
    <row r="756" spans="1:4" ht="15" customHeight="1" x14ac:dyDescent="0.25">
      <c r="A756" s="7" t="s">
        <v>832</v>
      </c>
      <c r="B756" s="8"/>
      <c r="C756" s="8"/>
      <c r="D756" s="8"/>
    </row>
    <row r="757" spans="1:4" ht="15" customHeight="1" x14ac:dyDescent="0.25">
      <c r="A757" s="7" t="s">
        <v>833</v>
      </c>
      <c r="B757" s="8"/>
      <c r="C757" s="8"/>
      <c r="D757" s="8"/>
    </row>
    <row r="758" spans="1:4" ht="15" customHeight="1" x14ac:dyDescent="0.25">
      <c r="A758" s="7" t="s">
        <v>834</v>
      </c>
      <c r="B758" s="8"/>
      <c r="C758" s="8"/>
      <c r="D758" s="8"/>
    </row>
    <row r="759" spans="1:4" ht="15" customHeight="1" x14ac:dyDescent="0.25">
      <c r="A759" s="7" t="s">
        <v>835</v>
      </c>
      <c r="B759" s="8"/>
      <c r="C759" s="8"/>
      <c r="D759" s="8"/>
    </row>
    <row r="760" spans="1:4" ht="15" customHeight="1" x14ac:dyDescent="0.25">
      <c r="A760" s="7" t="s">
        <v>836</v>
      </c>
      <c r="B760" s="8"/>
      <c r="C760" s="8"/>
      <c r="D760" s="8"/>
    </row>
    <row r="761" spans="1:4" ht="15" customHeight="1" x14ac:dyDescent="0.25">
      <c r="A761" s="7" t="s">
        <v>837</v>
      </c>
      <c r="B761" s="8"/>
      <c r="C761" s="8"/>
      <c r="D761" s="8"/>
    </row>
    <row r="762" spans="1:4" ht="15" customHeight="1" x14ac:dyDescent="0.25">
      <c r="A762" s="7" t="s">
        <v>838</v>
      </c>
      <c r="B762" s="8"/>
      <c r="C762" s="8"/>
      <c r="D762" s="8"/>
    </row>
    <row r="763" spans="1:4" ht="15" customHeight="1" x14ac:dyDescent="0.25">
      <c r="A763" s="7" t="s">
        <v>839</v>
      </c>
      <c r="B763" s="8"/>
      <c r="C763" s="8"/>
      <c r="D763" s="8"/>
    </row>
    <row r="764" spans="1:4" ht="15" customHeight="1" x14ac:dyDescent="0.25">
      <c r="A764" s="7" t="s">
        <v>840</v>
      </c>
      <c r="B764" s="8"/>
      <c r="C764" s="8"/>
      <c r="D764" s="8"/>
    </row>
    <row r="765" spans="1:4" ht="15" customHeight="1" x14ac:dyDescent="0.25">
      <c r="A765" s="7" t="s">
        <v>841</v>
      </c>
      <c r="B765" s="8"/>
      <c r="C765" s="8"/>
      <c r="D765" s="8"/>
    </row>
    <row r="766" spans="1:4" ht="15" customHeight="1" x14ac:dyDescent="0.25">
      <c r="A766" s="7" t="s">
        <v>842</v>
      </c>
      <c r="B766" s="8"/>
      <c r="C766" s="8"/>
      <c r="D766" s="8"/>
    </row>
    <row r="767" spans="1:4" ht="15" customHeight="1" x14ac:dyDescent="0.25">
      <c r="A767" s="7" t="s">
        <v>843</v>
      </c>
      <c r="B767" s="8"/>
      <c r="C767" s="8"/>
      <c r="D767" s="8"/>
    </row>
    <row r="768" spans="1:4" ht="15" customHeight="1" x14ac:dyDescent="0.25">
      <c r="A768" s="7" t="s">
        <v>844</v>
      </c>
      <c r="B768" s="8"/>
      <c r="C768" s="8"/>
      <c r="D768" s="8"/>
    </row>
    <row r="769" spans="1:4" ht="15" customHeight="1" x14ac:dyDescent="0.25">
      <c r="A769" s="7" t="s">
        <v>845</v>
      </c>
      <c r="B769" s="8"/>
      <c r="C769" s="8"/>
      <c r="D769" s="8"/>
    </row>
    <row r="770" spans="1:4" ht="15" customHeight="1" x14ac:dyDescent="0.25">
      <c r="A770" s="7" t="s">
        <v>846</v>
      </c>
      <c r="B770" s="8"/>
      <c r="C770" s="8"/>
      <c r="D770" s="8"/>
    </row>
    <row r="771" spans="1:4" ht="15" customHeight="1" x14ac:dyDescent="0.25">
      <c r="A771" s="7" t="s">
        <v>847</v>
      </c>
      <c r="B771" s="8"/>
      <c r="C771" s="8"/>
      <c r="D771" s="8"/>
    </row>
    <row r="772" spans="1:4" ht="15" customHeight="1" x14ac:dyDescent="0.25">
      <c r="A772" s="7" t="s">
        <v>848</v>
      </c>
      <c r="B772" s="8"/>
      <c r="C772" s="8"/>
      <c r="D772" s="8"/>
    </row>
    <row r="773" spans="1:4" ht="15" customHeight="1" x14ac:dyDescent="0.25">
      <c r="A773" s="7" t="s">
        <v>849</v>
      </c>
      <c r="B773" s="8"/>
      <c r="C773" s="8"/>
      <c r="D773" s="8"/>
    </row>
    <row r="774" spans="1:4" ht="15" customHeight="1" x14ac:dyDescent="0.25">
      <c r="A774" s="7" t="s">
        <v>850</v>
      </c>
      <c r="B774" s="8"/>
      <c r="C774" s="8"/>
      <c r="D774" s="8"/>
    </row>
    <row r="775" spans="1:4" ht="15" customHeight="1" x14ac:dyDescent="0.25">
      <c r="A775" s="7" t="s">
        <v>851</v>
      </c>
      <c r="B775" s="8"/>
      <c r="C775" s="8"/>
      <c r="D775" s="8"/>
    </row>
    <row r="776" spans="1:4" ht="15" customHeight="1" x14ac:dyDescent="0.25">
      <c r="A776" s="7" t="s">
        <v>852</v>
      </c>
      <c r="B776" s="8"/>
      <c r="C776" s="8"/>
      <c r="D776" s="8"/>
    </row>
    <row r="777" spans="1:4" ht="15" customHeight="1" x14ac:dyDescent="0.25">
      <c r="A777" s="7" t="s">
        <v>853</v>
      </c>
      <c r="B777" s="8"/>
      <c r="C777" s="8"/>
      <c r="D777" s="8"/>
    </row>
    <row r="778" spans="1:4" ht="15" customHeight="1" x14ac:dyDescent="0.25">
      <c r="A778" s="7" t="s">
        <v>854</v>
      </c>
      <c r="B778" s="8"/>
      <c r="C778" s="8"/>
      <c r="D778" s="8"/>
    </row>
    <row r="779" spans="1:4" ht="15" customHeight="1" x14ac:dyDescent="0.25">
      <c r="A779" s="7" t="s">
        <v>855</v>
      </c>
      <c r="B779" s="8"/>
      <c r="C779" s="8"/>
      <c r="D779" s="8"/>
    </row>
    <row r="780" spans="1:4" ht="15" customHeight="1" x14ac:dyDescent="0.25">
      <c r="A780" s="7" t="s">
        <v>856</v>
      </c>
      <c r="B780" s="8"/>
      <c r="C780" s="8"/>
      <c r="D780" s="8"/>
    </row>
    <row r="781" spans="1:4" ht="15" customHeight="1" x14ac:dyDescent="0.25">
      <c r="A781" s="7" t="s">
        <v>857</v>
      </c>
      <c r="B781" s="8"/>
      <c r="C781" s="8"/>
      <c r="D781" s="8"/>
    </row>
    <row r="782" spans="1:4" ht="15" customHeight="1" x14ac:dyDescent="0.25">
      <c r="A782" s="7" t="s">
        <v>858</v>
      </c>
      <c r="B782" s="8"/>
      <c r="C782" s="8"/>
      <c r="D782" s="8"/>
    </row>
    <row r="783" spans="1:4" ht="15" customHeight="1" x14ac:dyDescent="0.25">
      <c r="A783" s="7" t="s">
        <v>859</v>
      </c>
      <c r="B783" s="8"/>
      <c r="C783" s="8"/>
      <c r="D783" s="8"/>
    </row>
    <row r="784" spans="1:4" ht="15" customHeight="1" x14ac:dyDescent="0.25">
      <c r="A784" s="7" t="s">
        <v>860</v>
      </c>
      <c r="B784" s="8"/>
      <c r="C784" s="8"/>
      <c r="D784" s="8"/>
    </row>
    <row r="785" spans="1:4" ht="15" customHeight="1" x14ac:dyDescent="0.25">
      <c r="A785" s="7" t="s">
        <v>861</v>
      </c>
      <c r="B785" s="8"/>
      <c r="C785" s="8"/>
      <c r="D785" s="8"/>
    </row>
    <row r="786" spans="1:4" ht="15" customHeight="1" x14ac:dyDescent="0.25">
      <c r="A786" s="7" t="s">
        <v>862</v>
      </c>
      <c r="B786" s="8"/>
      <c r="C786" s="8"/>
      <c r="D786" s="8"/>
    </row>
    <row r="787" spans="1:4" ht="15" customHeight="1" x14ac:dyDescent="0.25">
      <c r="A787" s="7" t="s">
        <v>863</v>
      </c>
      <c r="B787" s="8"/>
      <c r="C787" s="8"/>
      <c r="D787" s="8"/>
    </row>
    <row r="788" spans="1:4" ht="15" customHeight="1" x14ac:dyDescent="0.25">
      <c r="A788" s="7" t="s">
        <v>864</v>
      </c>
      <c r="B788" s="8"/>
      <c r="C788" s="8"/>
      <c r="D788" s="8"/>
    </row>
    <row r="789" spans="1:4" ht="15" customHeight="1" x14ac:dyDescent="0.25">
      <c r="A789" s="7" t="s">
        <v>865</v>
      </c>
      <c r="B789" s="8"/>
      <c r="C789" s="8"/>
      <c r="D789" s="8"/>
    </row>
    <row r="790" spans="1:4" ht="15" customHeight="1" x14ac:dyDescent="0.25">
      <c r="A790" s="7" t="s">
        <v>866</v>
      </c>
      <c r="B790" s="8"/>
      <c r="C790" s="8"/>
      <c r="D790" s="8"/>
    </row>
    <row r="791" spans="1:4" ht="15" customHeight="1" x14ac:dyDescent="0.25">
      <c r="A791" s="7" t="s">
        <v>867</v>
      </c>
      <c r="B791" s="8"/>
      <c r="C791" s="8"/>
      <c r="D791" s="8"/>
    </row>
    <row r="792" spans="1:4" ht="15" customHeight="1" x14ac:dyDescent="0.25">
      <c r="A792" s="7" t="s">
        <v>868</v>
      </c>
      <c r="B792" s="8"/>
      <c r="C792" s="8"/>
      <c r="D792" s="8"/>
    </row>
    <row r="793" spans="1:4" ht="15" customHeight="1" x14ac:dyDescent="0.25">
      <c r="A793" s="7" t="s">
        <v>869</v>
      </c>
      <c r="B793" s="8"/>
      <c r="C793" s="8"/>
      <c r="D793" s="8"/>
    </row>
    <row r="794" spans="1:4" ht="15" customHeight="1" x14ac:dyDescent="0.25">
      <c r="A794" s="7" t="s">
        <v>870</v>
      </c>
      <c r="B794" s="8"/>
      <c r="C794" s="8"/>
      <c r="D794" s="8"/>
    </row>
    <row r="795" spans="1:4" ht="15" customHeight="1" x14ac:dyDescent="0.25">
      <c r="A795" s="7" t="s">
        <v>871</v>
      </c>
      <c r="B795" s="8"/>
      <c r="C795" s="8"/>
      <c r="D795" s="8"/>
    </row>
    <row r="796" spans="1:4" ht="15" customHeight="1" x14ac:dyDescent="0.25">
      <c r="A796" s="7" t="s">
        <v>872</v>
      </c>
      <c r="B796" s="8"/>
      <c r="C796" s="8"/>
      <c r="D796" s="8"/>
    </row>
    <row r="797" spans="1:4" ht="15" customHeight="1" x14ac:dyDescent="0.25">
      <c r="A797" s="7" t="s">
        <v>873</v>
      </c>
      <c r="B797" s="8"/>
      <c r="C797" s="8"/>
      <c r="D797" s="8"/>
    </row>
    <row r="798" spans="1:4" ht="15" customHeight="1" x14ac:dyDescent="0.25">
      <c r="A798" s="7" t="s">
        <v>874</v>
      </c>
      <c r="B798" s="8"/>
      <c r="C798" s="8"/>
      <c r="D798" s="8"/>
    </row>
    <row r="799" spans="1:4" ht="15" customHeight="1" x14ac:dyDescent="0.25">
      <c r="A799" s="7" t="s">
        <v>875</v>
      </c>
      <c r="B799" s="8"/>
      <c r="C799" s="8"/>
      <c r="D799" s="8"/>
    </row>
    <row r="800" spans="1:4" ht="15" customHeight="1" x14ac:dyDescent="0.25">
      <c r="A800" s="7" t="s">
        <v>876</v>
      </c>
      <c r="B800" s="8"/>
      <c r="C800" s="8"/>
      <c r="D800" s="8"/>
    </row>
    <row r="801" spans="1:4" ht="15" customHeight="1" x14ac:dyDescent="0.25">
      <c r="A801" s="7" t="s">
        <v>877</v>
      </c>
      <c r="B801" s="8"/>
      <c r="C801" s="8"/>
      <c r="D801" s="8"/>
    </row>
    <row r="802" spans="1:4" ht="15" customHeight="1" x14ac:dyDescent="0.25">
      <c r="A802" s="7" t="s">
        <v>878</v>
      </c>
      <c r="B802" s="8"/>
      <c r="C802" s="8"/>
      <c r="D802" s="8"/>
    </row>
    <row r="803" spans="1:4" ht="15" customHeight="1" x14ac:dyDescent="0.25">
      <c r="A803" s="7" t="s">
        <v>879</v>
      </c>
      <c r="B803" s="8"/>
      <c r="C803" s="8"/>
      <c r="D803" s="8"/>
    </row>
    <row r="804" spans="1:4" ht="15" customHeight="1" x14ac:dyDescent="0.25">
      <c r="A804" s="7" t="s">
        <v>880</v>
      </c>
      <c r="B804" s="8"/>
      <c r="C804" s="8"/>
      <c r="D804" s="8"/>
    </row>
    <row r="805" spans="1:4" ht="15" customHeight="1" x14ac:dyDescent="0.25">
      <c r="A805" s="7" t="s">
        <v>881</v>
      </c>
      <c r="B805" s="8"/>
      <c r="C805" s="8"/>
      <c r="D805" s="8"/>
    </row>
    <row r="806" spans="1:4" ht="15" customHeight="1" x14ac:dyDescent="0.25">
      <c r="A806" s="7" t="s">
        <v>882</v>
      </c>
      <c r="B806" s="8"/>
      <c r="C806" s="8"/>
      <c r="D806" s="8"/>
    </row>
    <row r="807" spans="1:4" ht="15" customHeight="1" x14ac:dyDescent="0.25">
      <c r="A807" s="7" t="s">
        <v>883</v>
      </c>
      <c r="B807" s="8"/>
      <c r="C807" s="8"/>
      <c r="D807" s="8"/>
    </row>
    <row r="808" spans="1:4" ht="15" customHeight="1" x14ac:dyDescent="0.25">
      <c r="A808" s="7" t="s">
        <v>884</v>
      </c>
      <c r="B808" s="8"/>
      <c r="C808" s="8"/>
      <c r="D808" s="8"/>
    </row>
    <row r="809" spans="1:4" ht="15" customHeight="1" x14ac:dyDescent="0.25">
      <c r="A809" s="7" t="s">
        <v>885</v>
      </c>
      <c r="B809" s="8"/>
      <c r="C809" s="8"/>
      <c r="D809" s="8"/>
    </row>
    <row r="810" spans="1:4" ht="15" customHeight="1" x14ac:dyDescent="0.25">
      <c r="A810" s="7" t="s">
        <v>886</v>
      </c>
      <c r="B810" s="8"/>
      <c r="C810" s="8"/>
      <c r="D810" s="8"/>
    </row>
    <row r="811" spans="1:4" ht="15" customHeight="1" x14ac:dyDescent="0.25">
      <c r="A811" s="7" t="s">
        <v>887</v>
      </c>
      <c r="B811" s="8"/>
      <c r="C811" s="8"/>
      <c r="D811" s="8"/>
    </row>
    <row r="812" spans="1:4" ht="15" customHeight="1" x14ac:dyDescent="0.25">
      <c r="A812" s="7" t="s">
        <v>888</v>
      </c>
      <c r="B812" s="8"/>
      <c r="C812" s="8"/>
      <c r="D812" s="8"/>
    </row>
    <row r="813" spans="1:4" ht="15" customHeight="1" x14ac:dyDescent="0.25">
      <c r="A813" s="7" t="s">
        <v>889</v>
      </c>
      <c r="B813" s="8"/>
      <c r="C813" s="8"/>
      <c r="D813" s="8"/>
    </row>
    <row r="814" spans="1:4" ht="15" customHeight="1" x14ac:dyDescent="0.25">
      <c r="A814" s="7" t="s">
        <v>890</v>
      </c>
      <c r="B814" s="8"/>
      <c r="C814" s="8"/>
      <c r="D814" s="8"/>
    </row>
    <row r="815" spans="1:4" ht="15" customHeight="1" x14ac:dyDescent="0.25">
      <c r="A815" s="7" t="s">
        <v>891</v>
      </c>
      <c r="B815" s="8"/>
      <c r="C815" s="8"/>
      <c r="D815" s="8"/>
    </row>
    <row r="816" spans="1:4" ht="15" customHeight="1" x14ac:dyDescent="0.25">
      <c r="A816" s="7" t="s">
        <v>892</v>
      </c>
      <c r="B816" s="8"/>
      <c r="C816" s="8"/>
      <c r="D816" s="8"/>
    </row>
    <row r="817" spans="1:4" ht="15" customHeight="1" x14ac:dyDescent="0.25">
      <c r="A817" s="7" t="s">
        <v>893</v>
      </c>
      <c r="B817" s="8"/>
      <c r="C817" s="8"/>
      <c r="D817" s="8"/>
    </row>
    <row r="818" spans="1:4" ht="15" customHeight="1" x14ac:dyDescent="0.25">
      <c r="A818" s="7" t="s">
        <v>894</v>
      </c>
      <c r="B818" s="8"/>
      <c r="C818" s="8"/>
      <c r="D818" s="8"/>
    </row>
    <row r="819" spans="1:4" ht="15" customHeight="1" x14ac:dyDescent="0.25">
      <c r="A819" s="7" t="s">
        <v>895</v>
      </c>
      <c r="B819" s="8"/>
      <c r="C819" s="8"/>
      <c r="D819" s="8"/>
    </row>
    <row r="820" spans="1:4" ht="15" customHeight="1" x14ac:dyDescent="0.25">
      <c r="A820" s="7" t="s">
        <v>896</v>
      </c>
      <c r="B820" s="8"/>
      <c r="C820" s="8"/>
      <c r="D820" s="8"/>
    </row>
    <row r="821" spans="1:4" ht="15" customHeight="1" x14ac:dyDescent="0.25">
      <c r="A821" s="7" t="s">
        <v>897</v>
      </c>
      <c r="B821" s="8"/>
      <c r="C821" s="8"/>
      <c r="D821" s="8"/>
    </row>
    <row r="822" spans="1:4" ht="15" customHeight="1" x14ac:dyDescent="0.25">
      <c r="A822" s="7" t="s">
        <v>898</v>
      </c>
      <c r="B822" s="8"/>
      <c r="C822" s="8"/>
      <c r="D822" s="8"/>
    </row>
    <row r="823" spans="1:4" ht="15" customHeight="1" x14ac:dyDescent="0.25">
      <c r="A823" s="7" t="s">
        <v>899</v>
      </c>
      <c r="B823" s="8"/>
      <c r="C823" s="8"/>
      <c r="D823" s="8"/>
    </row>
    <row r="824" spans="1:4" ht="15" customHeight="1" x14ac:dyDescent="0.25">
      <c r="A824" s="7" t="s">
        <v>900</v>
      </c>
      <c r="B824" s="8"/>
      <c r="C824" s="8"/>
      <c r="D824" s="8"/>
    </row>
    <row r="825" spans="1:4" ht="15" customHeight="1" x14ac:dyDescent="0.25">
      <c r="A825" s="7" t="s">
        <v>901</v>
      </c>
      <c r="B825" s="8"/>
      <c r="C825" s="8"/>
      <c r="D825" s="8"/>
    </row>
    <row r="826" spans="1:4" ht="15" customHeight="1" x14ac:dyDescent="0.25">
      <c r="A826" s="7" t="s">
        <v>902</v>
      </c>
      <c r="B826" s="8"/>
      <c r="C826" s="8"/>
      <c r="D826" s="8"/>
    </row>
    <row r="827" spans="1:4" ht="15" customHeight="1" x14ac:dyDescent="0.25">
      <c r="A827" s="7" t="s">
        <v>903</v>
      </c>
      <c r="B827" s="8"/>
      <c r="C827" s="8"/>
      <c r="D827" s="8"/>
    </row>
    <row r="828" spans="1:4" ht="15" customHeight="1" x14ac:dyDescent="0.25">
      <c r="A828" s="7" t="s">
        <v>904</v>
      </c>
      <c r="B828" s="8"/>
      <c r="C828" s="8"/>
      <c r="D828" s="8"/>
    </row>
    <row r="829" spans="1:4" ht="15" customHeight="1" x14ac:dyDescent="0.25">
      <c r="A829" s="7" t="s">
        <v>905</v>
      </c>
      <c r="B829" s="8"/>
      <c r="C829" s="8"/>
      <c r="D829" s="8"/>
    </row>
    <row r="830" spans="1:4" ht="15" customHeight="1" x14ac:dyDescent="0.25">
      <c r="A830" s="7" t="s">
        <v>906</v>
      </c>
      <c r="B830" s="8"/>
      <c r="C830" s="8"/>
      <c r="D830" s="8"/>
    </row>
    <row r="831" spans="1:4" ht="15" customHeight="1" x14ac:dyDescent="0.25">
      <c r="A831" s="7" t="s">
        <v>907</v>
      </c>
      <c r="B831" s="8"/>
      <c r="C831" s="8"/>
      <c r="D831" s="8"/>
    </row>
    <row r="832" spans="1:4" ht="15" customHeight="1" x14ac:dyDescent="0.25">
      <c r="A832" s="7" t="s">
        <v>908</v>
      </c>
      <c r="B832" s="8"/>
      <c r="C832" s="8"/>
      <c r="D832" s="8"/>
    </row>
    <row r="833" spans="1:4" ht="15" customHeight="1" x14ac:dyDescent="0.25">
      <c r="A833" s="7" t="s">
        <v>909</v>
      </c>
      <c r="B833" s="8"/>
      <c r="C833" s="8"/>
      <c r="D833" s="8"/>
    </row>
    <row r="834" spans="1:4" ht="15" customHeight="1" x14ac:dyDescent="0.25">
      <c r="A834" s="7" t="s">
        <v>910</v>
      </c>
      <c r="B834" s="8"/>
      <c r="C834" s="8"/>
      <c r="D834" s="8"/>
    </row>
    <row r="835" spans="1:4" ht="15" customHeight="1" x14ac:dyDescent="0.25">
      <c r="A835" s="7" t="s">
        <v>911</v>
      </c>
      <c r="B835" s="8"/>
      <c r="C835" s="8"/>
      <c r="D835" s="8"/>
    </row>
    <row r="836" spans="1:4" ht="15" customHeight="1" x14ac:dyDescent="0.25">
      <c r="A836" s="7" t="s">
        <v>912</v>
      </c>
      <c r="B836" s="8"/>
      <c r="C836" s="8"/>
      <c r="D836" s="8"/>
    </row>
    <row r="837" spans="1:4" ht="15" customHeight="1" x14ac:dyDescent="0.25">
      <c r="A837" s="7" t="s">
        <v>913</v>
      </c>
      <c r="B837" s="8"/>
      <c r="C837" s="8"/>
      <c r="D837" s="8"/>
    </row>
    <row r="838" spans="1:4" ht="15" customHeight="1" x14ac:dyDescent="0.25">
      <c r="A838" s="7" t="s">
        <v>914</v>
      </c>
      <c r="B838" s="8"/>
      <c r="C838" s="8"/>
      <c r="D838" s="8"/>
    </row>
    <row r="839" spans="1:4" ht="15" customHeight="1" x14ac:dyDescent="0.25">
      <c r="A839" s="7" t="s">
        <v>915</v>
      </c>
      <c r="B839" s="8"/>
      <c r="C839" s="8"/>
      <c r="D839" s="8"/>
    </row>
    <row r="840" spans="1:4" ht="15" customHeight="1" x14ac:dyDescent="0.25">
      <c r="A840" s="7" t="s">
        <v>916</v>
      </c>
      <c r="B840" s="8"/>
      <c r="C840" s="8"/>
      <c r="D840" s="8"/>
    </row>
    <row r="841" spans="1:4" ht="15" customHeight="1" x14ac:dyDescent="0.25">
      <c r="A841" s="7" t="s">
        <v>917</v>
      </c>
      <c r="B841" s="8"/>
      <c r="C841" s="8"/>
      <c r="D841" s="8"/>
    </row>
    <row r="842" spans="1:4" ht="15" customHeight="1" x14ac:dyDescent="0.25">
      <c r="A842" s="7" t="s">
        <v>918</v>
      </c>
      <c r="B842" s="8"/>
      <c r="C842" s="8"/>
      <c r="D842" s="8"/>
    </row>
    <row r="843" spans="1:4" ht="15" customHeight="1" x14ac:dyDescent="0.25">
      <c r="A843" s="7" t="s">
        <v>919</v>
      </c>
      <c r="B843" s="8"/>
      <c r="C843" s="8"/>
      <c r="D843" s="8"/>
    </row>
    <row r="844" spans="1:4" ht="15" customHeight="1" x14ac:dyDescent="0.25">
      <c r="A844" s="7" t="s">
        <v>920</v>
      </c>
      <c r="B844" s="8"/>
      <c r="C844" s="8"/>
      <c r="D844" s="8"/>
    </row>
    <row r="845" spans="1:4" ht="15" customHeight="1" x14ac:dyDescent="0.25">
      <c r="A845" s="7" t="s">
        <v>921</v>
      </c>
      <c r="B845" s="8"/>
      <c r="C845" s="8"/>
      <c r="D845" s="8"/>
    </row>
    <row r="846" spans="1:4" ht="15" customHeight="1" x14ac:dyDescent="0.25">
      <c r="A846" s="7" t="s">
        <v>922</v>
      </c>
      <c r="B846" s="8"/>
      <c r="C846" s="8"/>
      <c r="D846" s="8"/>
    </row>
    <row r="847" spans="1:4" ht="15" customHeight="1" x14ac:dyDescent="0.25">
      <c r="A847" s="7" t="s">
        <v>923</v>
      </c>
      <c r="B847" s="8"/>
      <c r="C847" s="8"/>
      <c r="D847" s="8"/>
    </row>
    <row r="848" spans="1:4" ht="15" customHeight="1" x14ac:dyDescent="0.25">
      <c r="A848" s="7" t="s">
        <v>924</v>
      </c>
      <c r="B848" s="8"/>
      <c r="C848" s="8"/>
      <c r="D848" s="8"/>
    </row>
    <row r="849" spans="1:4" ht="15" customHeight="1" x14ac:dyDescent="0.25">
      <c r="A849" s="7" t="s">
        <v>925</v>
      </c>
      <c r="B849" s="8"/>
      <c r="C849" s="8"/>
      <c r="D849" s="8"/>
    </row>
    <row r="850" spans="1:4" ht="15" customHeight="1" x14ac:dyDescent="0.25">
      <c r="A850" s="7" t="s">
        <v>926</v>
      </c>
      <c r="B850" s="8"/>
      <c r="C850" s="8"/>
      <c r="D850" s="8"/>
    </row>
    <row r="851" spans="1:4" ht="15" customHeight="1" x14ac:dyDescent="0.25">
      <c r="A851" s="7" t="s">
        <v>927</v>
      </c>
      <c r="B851" s="8"/>
      <c r="C851" s="8"/>
      <c r="D851" s="8"/>
    </row>
    <row r="852" spans="1:4" ht="15" customHeight="1" x14ac:dyDescent="0.25">
      <c r="A852" s="7" t="s">
        <v>928</v>
      </c>
      <c r="B852" s="8"/>
      <c r="C852" s="8"/>
      <c r="D852" s="8"/>
    </row>
    <row r="853" spans="1:4" ht="15" customHeight="1" x14ac:dyDescent="0.25">
      <c r="A853" s="7" t="s">
        <v>929</v>
      </c>
      <c r="B853" s="8"/>
      <c r="C853" s="8"/>
      <c r="D853" s="8"/>
    </row>
    <row r="854" spans="1:4" ht="15" customHeight="1" x14ac:dyDescent="0.25">
      <c r="A854" s="7" t="s">
        <v>930</v>
      </c>
      <c r="B854" s="8"/>
      <c r="C854" s="8"/>
      <c r="D854" s="8"/>
    </row>
    <row r="855" spans="1:4" ht="15" customHeight="1" x14ac:dyDescent="0.25">
      <c r="A855" s="7" t="s">
        <v>73</v>
      </c>
      <c r="B855" s="8"/>
      <c r="C855" s="8"/>
      <c r="D855" s="8"/>
    </row>
  </sheetData>
  <sortState ref="B2:B60">
    <sortCondition ref="B2:B60"/>
  </sortState>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N105"/>
  <sheetViews>
    <sheetView showGridLines="0" zoomScale="80" zoomScaleNormal="80" zoomScaleSheetLayoutView="80" zoomScalePageLayoutView="80" workbookViewId="0">
      <selection activeCell="D18" sqref="D18"/>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8"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1149</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3347.34</v>
      </c>
      <c r="J15" s="54"/>
      <c r="K15" s="77">
        <f>SUBTOTAL(9,K16:K20)</f>
        <v>29905.979999999996</v>
      </c>
      <c r="L15" s="15"/>
    </row>
    <row r="16" spans="2:14" s="18" customFormat="1" ht="15" customHeight="1" x14ac:dyDescent="0.25">
      <c r="B16" s="25" t="s">
        <v>955</v>
      </c>
      <c r="C16" s="183" t="s">
        <v>1104</v>
      </c>
      <c r="D16" s="194" t="s">
        <v>1173</v>
      </c>
      <c r="E16" s="82" t="s">
        <v>1044</v>
      </c>
      <c r="F16" s="195" t="s">
        <v>1039</v>
      </c>
      <c r="G16" s="231">
        <f>ROUND(SUM(1.3554/18),5)</f>
        <v>7.5300000000000006E-2</v>
      </c>
      <c r="H16" s="193">
        <v>275242.32</v>
      </c>
      <c r="I16" s="133">
        <f>ROUND(H16*G16,2)</f>
        <v>20725.75</v>
      </c>
      <c r="J16" s="134">
        <f>ROUND(H16*(1+IF(F16="BDI 1",$C$8,IF(F16="BDI 2",$C$9,0))),2)</f>
        <v>341933.53</v>
      </c>
      <c r="K16" s="135">
        <f>ROUND(J16*G16,2)</f>
        <v>25747.59</v>
      </c>
      <c r="L16" s="15"/>
    </row>
    <row r="17" spans="2:14" s="18" customFormat="1" ht="71.25" x14ac:dyDescent="0.25">
      <c r="B17" s="25" t="s">
        <v>956</v>
      </c>
      <c r="C17" s="109" t="s">
        <v>1047</v>
      </c>
      <c r="D17" s="108" t="s">
        <v>1043</v>
      </c>
      <c r="E17" s="27" t="s">
        <v>1044</v>
      </c>
      <c r="F17" s="73" t="s">
        <v>1039</v>
      </c>
      <c r="G17" s="110">
        <v>1</v>
      </c>
      <c r="H17" s="110">
        <v>1110.6500000000001</v>
      </c>
      <c r="I17" s="28">
        <f>ROUND(H17*G17,2)</f>
        <v>1110.6500000000001</v>
      </c>
      <c r="J17" s="55">
        <f>ROUND(H17*(1+IF(F17="BDI 1",$C$8,IF(F17="BDI 2",$C$9,0))),2)</f>
        <v>1379.76</v>
      </c>
      <c r="K17" s="27">
        <f>ROUND(J17*G17,2)</f>
        <v>1379.76</v>
      </c>
      <c r="L17" s="15"/>
    </row>
    <row r="18" spans="2:14" s="18" customFormat="1" ht="42.75" x14ac:dyDescent="0.25">
      <c r="B18" s="25"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5" t="s">
        <v>958</v>
      </c>
      <c r="C19" s="109" t="s">
        <v>1048</v>
      </c>
      <c r="D19" s="108" t="s">
        <v>1045</v>
      </c>
      <c r="E19" s="27" t="s">
        <v>1006</v>
      </c>
      <c r="F19" s="73" t="s">
        <v>1039</v>
      </c>
      <c r="G19" s="197">
        <v>1.3553999999999999</v>
      </c>
      <c r="H19" s="110">
        <v>633.51</v>
      </c>
      <c r="I19" s="28">
        <f t="shared" si="0"/>
        <v>858.66</v>
      </c>
      <c r="J19" s="55">
        <f t="shared" si="1"/>
        <v>787.01</v>
      </c>
      <c r="K19" s="27">
        <f>ROUND(J19*G19,2)</f>
        <v>1066.71</v>
      </c>
      <c r="L19" s="15"/>
    </row>
    <row r="20" spans="2:14" s="18" customFormat="1" x14ac:dyDescent="0.25">
      <c r="B20" s="25" t="s">
        <v>1174</v>
      </c>
      <c r="C20" s="109" t="s">
        <v>1049</v>
      </c>
      <c r="D20" s="108" t="s">
        <v>1046</v>
      </c>
      <c r="E20" s="27" t="s">
        <v>1006</v>
      </c>
      <c r="F20" s="73" t="s">
        <v>1039</v>
      </c>
      <c r="G20" s="197">
        <v>1.3553999999999999</v>
      </c>
      <c r="H20" s="110">
        <v>515</v>
      </c>
      <c r="I20" s="28">
        <f t="shared" si="0"/>
        <v>698.03</v>
      </c>
      <c r="J20" s="55">
        <f t="shared" si="1"/>
        <v>639.78</v>
      </c>
      <c r="K20" s="27">
        <f>ROUND(J20*G20,2)</f>
        <v>867.16</v>
      </c>
      <c r="L20" s="15"/>
    </row>
    <row r="21" spans="2:14" s="18" customFormat="1" ht="15" customHeight="1" x14ac:dyDescent="0.25">
      <c r="B21" s="26">
        <v>2</v>
      </c>
      <c r="C21" s="46"/>
      <c r="D21" s="47" t="s">
        <v>1010</v>
      </c>
      <c r="E21" s="48"/>
      <c r="F21" s="48"/>
      <c r="G21" s="49"/>
      <c r="H21" s="52"/>
      <c r="I21" s="53">
        <f>SUBTOTAL(9,I22:I33)</f>
        <v>30142.53</v>
      </c>
      <c r="J21" s="56"/>
      <c r="K21" s="78">
        <f>SUBTOTAL(9,K22:K33)</f>
        <v>37384.520000000004</v>
      </c>
      <c r="L21" s="15"/>
    </row>
    <row r="22" spans="2:14" s="18" customFormat="1" x14ac:dyDescent="0.25">
      <c r="B22" s="26" t="s">
        <v>959</v>
      </c>
      <c r="C22" s="109" t="s">
        <v>1011</v>
      </c>
      <c r="D22" s="108" t="s">
        <v>1050</v>
      </c>
      <c r="E22" s="27" t="s">
        <v>1009</v>
      </c>
      <c r="F22" s="73" t="s">
        <v>1039</v>
      </c>
      <c r="G22" s="84">
        <v>1447.28</v>
      </c>
      <c r="H22" s="110">
        <v>0.86</v>
      </c>
      <c r="I22" s="28">
        <f>ROUND(H22*G22,2)</f>
        <v>1244.6600000000001</v>
      </c>
      <c r="J22" s="55">
        <f t="shared" ref="J22:J33" si="2">ROUND(H22*(1+IF(F22="BDI 1",$C$8,IF(F22="BDI 2",$C$9,0))),2)</f>
        <v>1.07</v>
      </c>
      <c r="K22" s="27">
        <v>1548.58</v>
      </c>
      <c r="L22" s="15"/>
      <c r="M22" s="16"/>
      <c r="N22" s="17"/>
    </row>
    <row r="23" spans="2:14" s="18" customFormat="1" ht="28.5" x14ac:dyDescent="0.25">
      <c r="B23" s="26" t="s">
        <v>960</v>
      </c>
      <c r="C23" s="109" t="s">
        <v>1060</v>
      </c>
      <c r="D23" s="108" t="s">
        <v>1051</v>
      </c>
      <c r="E23" s="27" t="s">
        <v>1009</v>
      </c>
      <c r="F23" s="73" t="s">
        <v>1039</v>
      </c>
      <c r="G23" s="84">
        <v>250.3</v>
      </c>
      <c r="H23" s="110">
        <v>2.59</v>
      </c>
      <c r="I23" s="28">
        <f t="shared" ref="I23:I27" si="3">ROUND(H23*G23,2)</f>
        <v>648.28</v>
      </c>
      <c r="J23" s="55">
        <f t="shared" si="2"/>
        <v>3.22</v>
      </c>
      <c r="K23" s="27">
        <f>ROUND(J23*G23,2)</f>
        <v>805.97</v>
      </c>
      <c r="L23" s="15"/>
      <c r="M23" s="16"/>
      <c r="N23" s="17"/>
    </row>
    <row r="24" spans="2:14" s="18" customFormat="1" ht="25.5" customHeight="1" x14ac:dyDescent="0.25">
      <c r="B24" s="26" t="s">
        <v>961</v>
      </c>
      <c r="C24" s="109" t="s">
        <v>1012</v>
      </c>
      <c r="D24" s="108" t="s">
        <v>1013</v>
      </c>
      <c r="E24" s="27" t="s">
        <v>1005</v>
      </c>
      <c r="F24" s="73" t="s">
        <v>1039</v>
      </c>
      <c r="G24" s="84">
        <v>375.45</v>
      </c>
      <c r="H24" s="110">
        <v>3.64</v>
      </c>
      <c r="I24" s="28">
        <f t="shared" si="3"/>
        <v>1366.64</v>
      </c>
      <c r="J24" s="55">
        <f t="shared" si="2"/>
        <v>4.5199999999999996</v>
      </c>
      <c r="K24" s="27">
        <f>ROUND(J24*G24,2)</f>
        <v>1697.03</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4">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288.37</v>
      </c>
      <c r="H29" s="110">
        <v>3.3</v>
      </c>
      <c r="I29" s="28">
        <f t="shared" ref="I29:I33" si="5">ROUND(H29*G29,2)</f>
        <v>951.62</v>
      </c>
      <c r="J29" s="55">
        <f t="shared" si="2"/>
        <v>4.0999999999999996</v>
      </c>
      <c r="K29" s="27">
        <f>ROUND(J29*G29,2)</f>
        <v>1182.32</v>
      </c>
      <c r="L29" s="15"/>
      <c r="M29" s="16"/>
      <c r="N29" s="17"/>
    </row>
    <row r="30" spans="2:14" s="18" customFormat="1" ht="71.25" x14ac:dyDescent="0.25">
      <c r="B30" s="26" t="s">
        <v>1070</v>
      </c>
      <c r="C30" s="109" t="s">
        <v>1066</v>
      </c>
      <c r="D30" s="108" t="s">
        <v>1056</v>
      </c>
      <c r="E30" s="27" t="s">
        <v>1005</v>
      </c>
      <c r="F30" s="73" t="s">
        <v>1039</v>
      </c>
      <c r="G30" s="111">
        <v>289.45999999999998</v>
      </c>
      <c r="H30" s="110">
        <v>14.25</v>
      </c>
      <c r="I30" s="28">
        <f t="shared" si="5"/>
        <v>4124.8100000000004</v>
      </c>
      <c r="J30" s="55">
        <f t="shared" si="2"/>
        <v>17.7</v>
      </c>
      <c r="K30" s="27">
        <f>ROUND(J30*G30,2)</f>
        <v>5123.4399999999996</v>
      </c>
      <c r="L30" s="15"/>
      <c r="M30" s="16"/>
      <c r="N30" s="17"/>
    </row>
    <row r="31" spans="2:14" s="18" customFormat="1" x14ac:dyDescent="0.25">
      <c r="B31" s="26" t="s">
        <v>1071</v>
      </c>
      <c r="C31" s="109" t="s">
        <v>1014</v>
      </c>
      <c r="D31" s="108" t="s">
        <v>1057</v>
      </c>
      <c r="E31" s="27" t="s">
        <v>1005</v>
      </c>
      <c r="F31" s="73" t="s">
        <v>1039</v>
      </c>
      <c r="G31" s="84">
        <v>288.37</v>
      </c>
      <c r="H31" s="110">
        <v>31.69</v>
      </c>
      <c r="I31" s="28">
        <f t="shared" si="5"/>
        <v>9138.4500000000007</v>
      </c>
      <c r="J31" s="55">
        <f t="shared" si="2"/>
        <v>39.369999999999997</v>
      </c>
      <c r="K31" s="27">
        <f>ROUND(J31*G31,2)</f>
        <v>11353.13</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21471.3</v>
      </c>
      <c r="H33" s="146">
        <v>0.59</v>
      </c>
      <c r="I33" s="126">
        <f t="shared" si="5"/>
        <v>12668.07</v>
      </c>
      <c r="J33" s="127">
        <f t="shared" si="2"/>
        <v>0.73</v>
      </c>
      <c r="K33" s="128">
        <f t="shared" ref="K33" si="6">ROUND(J33*G33,2)</f>
        <v>15674.05</v>
      </c>
      <c r="L33" s="15"/>
      <c r="M33" s="16"/>
      <c r="N33" s="17"/>
    </row>
    <row r="34" spans="1:14" s="18" customFormat="1" x14ac:dyDescent="0.25">
      <c r="B34" s="151">
        <v>3</v>
      </c>
      <c r="C34" s="152"/>
      <c r="D34" s="153" t="s">
        <v>1076</v>
      </c>
      <c r="E34" s="138"/>
      <c r="F34" s="138"/>
      <c r="G34" s="154"/>
      <c r="H34" s="155"/>
      <c r="I34" s="156">
        <f>SUBTOTAL(9,I35:I36)</f>
        <v>77036.23</v>
      </c>
      <c r="J34" s="157"/>
      <c r="K34" s="141">
        <f>SUBTOTAL(9,K35:K36)</f>
        <v>95701.92</v>
      </c>
      <c r="L34" s="15"/>
      <c r="M34" s="16"/>
      <c r="N34" s="17"/>
    </row>
    <row r="35" spans="1:14" s="18" customFormat="1" ht="30" x14ac:dyDescent="0.25">
      <c r="B35" s="25" t="s">
        <v>964</v>
      </c>
      <c r="C35" s="147" t="s">
        <v>1033</v>
      </c>
      <c r="D35" s="148" t="s">
        <v>1074</v>
      </c>
      <c r="E35" s="112" t="s">
        <v>1021</v>
      </c>
      <c r="F35" s="130" t="s">
        <v>1039</v>
      </c>
      <c r="G35" s="149">
        <v>509.4</v>
      </c>
      <c r="H35" s="150">
        <v>43.43</v>
      </c>
      <c r="I35" s="133">
        <f>ROUND(H35*G35,2)</f>
        <v>22123.24</v>
      </c>
      <c r="J35" s="134">
        <f t="shared" ref="J35:J36" si="7">ROUND(H35*(1+IF(F35="BDI 1",$C$8,IF(F35="BDI 2",$C$9,0))),2)</f>
        <v>53.95</v>
      </c>
      <c r="K35" s="135">
        <f>ROUND(J35*G35,2)</f>
        <v>27482.13</v>
      </c>
      <c r="L35" s="15"/>
      <c r="M35" s="16"/>
      <c r="N35" s="17"/>
    </row>
    <row r="36" spans="1:14" s="18" customFormat="1" ht="60" x14ac:dyDescent="0.25">
      <c r="B36" s="142" t="s">
        <v>965</v>
      </c>
      <c r="C36" s="158" t="s">
        <v>1034</v>
      </c>
      <c r="D36" s="119" t="s">
        <v>1075</v>
      </c>
      <c r="E36" s="82" t="s">
        <v>1009</v>
      </c>
      <c r="F36" s="123" t="s">
        <v>1039</v>
      </c>
      <c r="G36" s="159">
        <v>1195.58</v>
      </c>
      <c r="H36" s="160">
        <v>45.93</v>
      </c>
      <c r="I36" s="126">
        <f t="shared" ref="I36" si="8">ROUND(H36*G36,2)</f>
        <v>54912.99</v>
      </c>
      <c r="J36" s="127">
        <f t="shared" si="7"/>
        <v>57.06</v>
      </c>
      <c r="K36" s="128">
        <f>ROUND(J36*G36,2)</f>
        <v>68219.789999999994</v>
      </c>
      <c r="L36" s="15"/>
      <c r="M36" s="16"/>
      <c r="N36" s="17"/>
    </row>
    <row r="37" spans="1:14" s="18" customFormat="1" x14ac:dyDescent="0.25">
      <c r="B37" s="151">
        <v>4</v>
      </c>
      <c r="C37" s="152"/>
      <c r="D37" s="153" t="s">
        <v>1077</v>
      </c>
      <c r="E37" s="138"/>
      <c r="F37" s="138"/>
      <c r="G37" s="154"/>
      <c r="H37" s="155"/>
      <c r="I37" s="156">
        <f>SUBTOTAL(9,I38:I42)</f>
        <v>0</v>
      </c>
      <c r="J37" s="157"/>
      <c r="K37" s="141">
        <f>SUBTOTAL(9,K38:K42)</f>
        <v>0</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 t="shared" ref="J38:J57" si="9">ROUND(H38*(1+IF(F38="BDI 1",$C$8,IF(F38="BDI 2",$C$9,0))),2)</f>
        <v>152.06</v>
      </c>
      <c r="K38" s="135">
        <f t="shared" ref="K38:K42" si="10">ROUND(J38*G38,2)</f>
        <v>0</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0</v>
      </c>
      <c r="H41" s="86">
        <v>20.66</v>
      </c>
      <c r="I41" s="28">
        <f t="shared" si="11"/>
        <v>0</v>
      </c>
      <c r="J41" s="55">
        <f t="shared" si="9"/>
        <v>25.67</v>
      </c>
      <c r="K41" s="27">
        <f t="shared" si="10"/>
        <v>0</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104721.96999999999</v>
      </c>
      <c r="J43" s="164"/>
      <c r="K43" s="165">
        <f>SUBTOTAL(9, K44:K57)</f>
        <v>130096.69000000002</v>
      </c>
      <c r="L43" s="170"/>
      <c r="M43" s="171"/>
      <c r="N43" s="172"/>
    </row>
    <row r="44" spans="1:14" s="18" customFormat="1" ht="30" x14ac:dyDescent="0.25">
      <c r="B44" s="129" t="s">
        <v>971</v>
      </c>
      <c r="C44" s="120" t="s">
        <v>1097</v>
      </c>
      <c r="D44" s="121" t="s">
        <v>1098</v>
      </c>
      <c r="E44" s="82" t="s">
        <v>1009</v>
      </c>
      <c r="F44" s="130" t="s">
        <v>1039</v>
      </c>
      <c r="G44" s="161">
        <v>750.9</v>
      </c>
      <c r="H44" s="132">
        <v>39.619999999999997</v>
      </c>
      <c r="I44" s="133">
        <f t="shared" si="11"/>
        <v>29750.66</v>
      </c>
      <c r="J44" s="134">
        <f t="shared" si="9"/>
        <v>49.22</v>
      </c>
      <c r="K44" s="135">
        <f t="shared" ref="K44:K57" si="12">ROUND(J44*G44,2)</f>
        <v>36959.300000000003</v>
      </c>
      <c r="L44" s="15"/>
      <c r="M44" s="16"/>
      <c r="N44" s="17"/>
    </row>
    <row r="45" spans="1:14" s="18" customFormat="1" ht="30" x14ac:dyDescent="0.25">
      <c r="B45" s="29" t="s">
        <v>972</v>
      </c>
      <c r="C45" s="80" t="s">
        <v>1027</v>
      </c>
      <c r="D45" s="81" t="s">
        <v>1099</v>
      </c>
      <c r="E45" s="82" t="s">
        <v>1005</v>
      </c>
      <c r="F45" s="73" t="s">
        <v>1039</v>
      </c>
      <c r="G45" s="84">
        <v>25.03</v>
      </c>
      <c r="H45" s="86">
        <v>322.69</v>
      </c>
      <c r="I45" s="28">
        <f t="shared" si="11"/>
        <v>8076.93</v>
      </c>
      <c r="J45" s="55">
        <f t="shared" si="9"/>
        <v>400.88</v>
      </c>
      <c r="K45" s="27">
        <f t="shared" si="12"/>
        <v>10034.030000000001</v>
      </c>
      <c r="L45" s="15"/>
      <c r="M45" s="16"/>
      <c r="N45" s="17"/>
    </row>
    <row r="46" spans="1:14" s="18" customFormat="1" ht="30" x14ac:dyDescent="0.25">
      <c r="B46" s="29" t="s">
        <v>973</v>
      </c>
      <c r="C46" s="80" t="s">
        <v>1022</v>
      </c>
      <c r="D46" s="81" t="s">
        <v>1023</v>
      </c>
      <c r="E46" s="82" t="s">
        <v>1021</v>
      </c>
      <c r="F46" s="73" t="s">
        <v>1039</v>
      </c>
      <c r="G46" s="84">
        <v>55.3</v>
      </c>
      <c r="H46" s="86">
        <v>77.81</v>
      </c>
      <c r="I46" s="28">
        <f t="shared" si="11"/>
        <v>4302.8900000000003</v>
      </c>
      <c r="J46" s="55">
        <f t="shared" si="9"/>
        <v>96.66</v>
      </c>
      <c r="K46" s="27">
        <f t="shared" si="12"/>
        <v>5345.3</v>
      </c>
      <c r="L46" s="15"/>
      <c r="M46" s="16"/>
      <c r="N46" s="17"/>
    </row>
    <row r="47" spans="1:14" s="18" customFormat="1" ht="30" x14ac:dyDescent="0.25">
      <c r="B47" s="29" t="s">
        <v>1084</v>
      </c>
      <c r="C47" s="80" t="s">
        <v>1024</v>
      </c>
      <c r="D47" s="81" t="s">
        <v>1025</v>
      </c>
      <c r="E47" s="82" t="s">
        <v>1021</v>
      </c>
      <c r="F47" s="73" t="s">
        <v>1039</v>
      </c>
      <c r="G47" s="84">
        <v>195</v>
      </c>
      <c r="H47" s="86">
        <v>148.18</v>
      </c>
      <c r="I47" s="28">
        <f t="shared" si="11"/>
        <v>28895.1</v>
      </c>
      <c r="J47" s="55">
        <f t="shared" si="9"/>
        <v>184.08</v>
      </c>
      <c r="K47" s="27">
        <f t="shared" si="12"/>
        <v>35895.599999999999</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503.4</v>
      </c>
      <c r="H49" s="115">
        <v>22.44</v>
      </c>
      <c r="I49" s="28">
        <f t="shared" si="11"/>
        <v>11296.3</v>
      </c>
      <c r="J49" s="55">
        <f t="shared" si="9"/>
        <v>27.88</v>
      </c>
      <c r="K49" s="27">
        <f t="shared" si="12"/>
        <v>14034.79</v>
      </c>
      <c r="L49" s="15"/>
      <c r="M49" s="16"/>
      <c r="N49" s="17"/>
    </row>
    <row r="50" spans="2:14" s="18" customFormat="1" ht="30" x14ac:dyDescent="0.25">
      <c r="B50" s="29" t="s">
        <v>1087</v>
      </c>
      <c r="C50" s="80" t="s">
        <v>1104</v>
      </c>
      <c r="D50" s="81" t="s">
        <v>1105</v>
      </c>
      <c r="E50" s="82" t="s">
        <v>1044</v>
      </c>
      <c r="F50" s="73" t="s">
        <v>1039</v>
      </c>
      <c r="G50" s="84">
        <v>8</v>
      </c>
      <c r="H50" s="86">
        <v>1265.78</v>
      </c>
      <c r="I50" s="28">
        <f t="shared" si="11"/>
        <v>10126.24</v>
      </c>
      <c r="J50" s="55">
        <f t="shared" si="9"/>
        <v>1572.48</v>
      </c>
      <c r="K50" s="27">
        <f t="shared" si="12"/>
        <v>12579.84</v>
      </c>
      <c r="L50" s="15"/>
      <c r="M50" s="16"/>
      <c r="N50" s="17"/>
    </row>
    <row r="51" spans="2:14" s="18" customFormat="1" x14ac:dyDescent="0.25">
      <c r="B51" s="29" t="s">
        <v>1088</v>
      </c>
      <c r="C51" s="80" t="s">
        <v>1028</v>
      </c>
      <c r="D51" s="81" t="s">
        <v>1106</v>
      </c>
      <c r="E51" s="82" t="s">
        <v>1044</v>
      </c>
      <c r="F51" s="73" t="s">
        <v>1039</v>
      </c>
      <c r="G51" s="84">
        <v>8</v>
      </c>
      <c r="H51" s="86">
        <v>398.63</v>
      </c>
      <c r="I51" s="28">
        <f t="shared" si="11"/>
        <v>3189.04</v>
      </c>
      <c r="J51" s="55">
        <f t="shared" si="9"/>
        <v>495.22</v>
      </c>
      <c r="K51" s="27">
        <f t="shared" si="12"/>
        <v>3961.76</v>
      </c>
      <c r="L51" s="15"/>
      <c r="M51" s="16"/>
      <c r="N51" s="17"/>
    </row>
    <row r="52" spans="2:14" s="18" customFormat="1" ht="45" x14ac:dyDescent="0.25">
      <c r="B52" s="29" t="s">
        <v>1089</v>
      </c>
      <c r="C52" s="80" t="s">
        <v>1026</v>
      </c>
      <c r="D52" s="81" t="s">
        <v>1107</v>
      </c>
      <c r="E52" s="82" t="s">
        <v>1044</v>
      </c>
      <c r="F52" s="73" t="s">
        <v>1039</v>
      </c>
      <c r="G52" s="84">
        <v>10</v>
      </c>
      <c r="H52" s="86">
        <v>815.35</v>
      </c>
      <c r="I52" s="28">
        <f t="shared" si="11"/>
        <v>8153.5</v>
      </c>
      <c r="J52" s="55">
        <f t="shared" si="9"/>
        <v>1012.91</v>
      </c>
      <c r="K52" s="27">
        <f t="shared" si="12"/>
        <v>10129.1</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1</v>
      </c>
      <c r="H54" s="86">
        <v>783.41</v>
      </c>
      <c r="I54" s="28">
        <f t="shared" si="11"/>
        <v>783.41</v>
      </c>
      <c r="J54" s="55">
        <f t="shared" si="9"/>
        <v>973.23</v>
      </c>
      <c r="K54" s="27">
        <f t="shared" si="12"/>
        <v>973.23</v>
      </c>
      <c r="L54" s="15"/>
      <c r="M54" s="16"/>
      <c r="N54" s="17"/>
    </row>
    <row r="55" spans="2:14" s="18" customFormat="1" ht="30" x14ac:dyDescent="0.25">
      <c r="B55" s="29" t="s">
        <v>1092</v>
      </c>
      <c r="C55" s="80" t="s">
        <v>1110</v>
      </c>
      <c r="D55" s="81" t="s">
        <v>1111</v>
      </c>
      <c r="E55" s="82" t="s">
        <v>1021</v>
      </c>
      <c r="F55" s="73" t="s">
        <v>1039</v>
      </c>
      <c r="G55" s="117">
        <v>0</v>
      </c>
      <c r="H55" s="86">
        <v>211.16</v>
      </c>
      <c r="I55" s="28">
        <f t="shared" si="11"/>
        <v>0</v>
      </c>
      <c r="J55" s="55">
        <f t="shared" si="9"/>
        <v>262.32</v>
      </c>
      <c r="K55" s="27">
        <f t="shared" si="12"/>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1.6</v>
      </c>
      <c r="H57" s="125">
        <v>92.44</v>
      </c>
      <c r="I57" s="126">
        <f t="shared" si="11"/>
        <v>147.9</v>
      </c>
      <c r="J57" s="127">
        <f t="shared" si="9"/>
        <v>114.84</v>
      </c>
      <c r="K57" s="128">
        <f t="shared" si="12"/>
        <v>183.74</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72.36</v>
      </c>
      <c r="J72" s="55"/>
      <c r="K72" s="27">
        <f>SUBTOTAL(9,K73:K75)</f>
        <v>86.84</v>
      </c>
      <c r="L72" s="15"/>
      <c r="M72" s="16"/>
      <c r="N72" s="17"/>
    </row>
    <row r="73" spans="2:14" s="18" customFormat="1" ht="75" x14ac:dyDescent="0.25">
      <c r="B73" s="29" t="s">
        <v>1139</v>
      </c>
      <c r="C73" s="80" t="s">
        <v>1104</v>
      </c>
      <c r="D73" s="81" t="s">
        <v>1142</v>
      </c>
      <c r="E73" s="82" t="s">
        <v>1009</v>
      </c>
      <c r="F73" s="73" t="s">
        <v>1039</v>
      </c>
      <c r="G73" s="84">
        <v>1447.28</v>
      </c>
      <c r="H73" s="86">
        <v>0.05</v>
      </c>
      <c r="I73" s="28">
        <f t="shared" ref="I73:I75" si="16">ROUND(H73*G73,2)</f>
        <v>72.36</v>
      </c>
      <c r="J73" s="55">
        <f t="shared" ref="J73:J75" si="17">ROUND(H73*(1+IF(F73="BDI 1",$C$8,IF(F73="BDI 2",$C$9,0))),2)</f>
        <v>0.06</v>
      </c>
      <c r="K73" s="27">
        <f t="shared" ref="K73:K75" si="18">ROUND(J73*G73,2)</f>
        <v>86.84</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 t="shared" si="17"/>
        <v>133.87</v>
      </c>
      <c r="K74" s="27">
        <f t="shared" si="18"/>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236046.18</v>
      </c>
      <c r="J76" s="57" t="s">
        <v>977</v>
      </c>
      <c r="K76" s="79">
        <f>SUBTOTAL(9,K15:K75)</f>
        <v>293175.94999999995</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F22:G33 B22:B33 I22:K33 B58:C58 E58:F58 B34:K57 B59:F64 E65:F65 B65:C65 B66:F71 E72:F72 B72:C72 G58:K75 B73:F75 B16:B20">
    <cfRule type="expression" dxfId="651" priority="15">
      <formula>LEN($B15)=1</formula>
    </cfRule>
  </conditionalFormatting>
  <conditionalFormatting sqref="E17:E20 G17:G20">
    <cfRule type="expression" dxfId="650" priority="12">
      <formula>LEN($B17)=1</formula>
    </cfRule>
  </conditionalFormatting>
  <conditionalFormatting sqref="D17:D20">
    <cfRule type="expression" dxfId="649" priority="14">
      <formula>LEN($B17)=1</formula>
    </cfRule>
  </conditionalFormatting>
  <conditionalFormatting sqref="C17:C20">
    <cfRule type="expression" dxfId="648" priority="13">
      <formula>LEN($B17)=1</formula>
    </cfRule>
  </conditionalFormatting>
  <conditionalFormatting sqref="F17:F20">
    <cfRule type="expression" dxfId="647" priority="11">
      <formula>LEN($B17)=1</formula>
    </cfRule>
  </conditionalFormatting>
  <conditionalFormatting sqref="H17:H20">
    <cfRule type="expression" dxfId="646" priority="10">
      <formula>LEN($B17)=1</formula>
    </cfRule>
  </conditionalFormatting>
  <conditionalFormatting sqref="D22:E33">
    <cfRule type="expression" dxfId="645" priority="9">
      <formula>LEN($B22)=1</formula>
    </cfRule>
  </conditionalFormatting>
  <conditionalFormatting sqref="C22:C33">
    <cfRule type="expression" dxfId="644" priority="8">
      <formula>LEN($B22)=1</formula>
    </cfRule>
  </conditionalFormatting>
  <conditionalFormatting sqref="H22:H33">
    <cfRule type="expression" dxfId="643" priority="7">
      <formula>LEN($B22)=1</formula>
    </cfRule>
  </conditionalFormatting>
  <conditionalFormatting sqref="H16">
    <cfRule type="expression" dxfId="642" priority="4">
      <formula>LEN($B16)=1</formula>
    </cfRule>
  </conditionalFormatting>
  <conditionalFormatting sqref="I16:K16">
    <cfRule type="expression" dxfId="641" priority="6">
      <formula>LEN($B16)=1</formula>
    </cfRule>
  </conditionalFormatting>
  <conditionalFormatting sqref="C16:G16">
    <cfRule type="expression" dxfId="640" priority="5">
      <formula>LEN($B16)=1</formula>
    </cfRule>
  </conditionalFormatting>
  <conditionalFormatting sqref="G19">
    <cfRule type="expression" dxfId="639" priority="3">
      <formula>LEN($B19)=1</formula>
    </cfRule>
  </conditionalFormatting>
  <conditionalFormatting sqref="G20">
    <cfRule type="expression" dxfId="638" priority="2">
      <formula>LEN($B20)=1</formula>
    </cfRule>
  </conditionalFormatting>
  <conditionalFormatting sqref="H16">
    <cfRule type="expression" dxfId="637" priority="1">
      <formula>LEN($B16)=1</formula>
    </cfRule>
  </conditionalFormatting>
  <dataValidations disablePrompts="1"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0"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D22" sqref="D22"/>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20.2851562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1151</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796.68000000000006</v>
      </c>
      <c r="J15" s="54"/>
      <c r="K15" s="77">
        <f>SUBTOTAL(9,K16:K20)</f>
        <v>2918.23</v>
      </c>
      <c r="L15" s="15"/>
    </row>
    <row r="16" spans="2:14" s="18" customFormat="1" ht="15" customHeight="1" x14ac:dyDescent="0.25">
      <c r="B16" s="26" t="s">
        <v>955</v>
      </c>
      <c r="C16" s="183" t="s">
        <v>1104</v>
      </c>
      <c r="D16" s="194" t="s">
        <v>1173</v>
      </c>
      <c r="E16" s="82" t="s">
        <v>1044</v>
      </c>
      <c r="F16" s="195" t="s">
        <v>1039</v>
      </c>
      <c r="G16" s="231">
        <f>ROUND(SUM(0.1016/18),5)</f>
        <v>5.64E-3</v>
      </c>
      <c r="H16" s="193">
        <v>275242.32</v>
      </c>
      <c r="I16" s="133">
        <f>ROUND(H16*G16,2)</f>
        <v>1552.37</v>
      </c>
      <c r="J16" s="134">
        <f>ROUND(H16*(1+IF(F16="BDI 1",$C$8,IF(F16="BDI 2",$C$9,0))),2)</f>
        <v>341933.53</v>
      </c>
      <c r="K16" s="135">
        <f>ROUND(J16*G16,2)</f>
        <v>1928.51</v>
      </c>
      <c r="L16" s="15"/>
    </row>
    <row r="17" spans="2:14" s="18" customFormat="1" ht="71.25" x14ac:dyDescent="0.25">
      <c r="B17" s="26" t="s">
        <v>956</v>
      </c>
      <c r="C17" s="109" t="s">
        <v>1047</v>
      </c>
      <c r="D17" s="108" t="s">
        <v>1043</v>
      </c>
      <c r="E17" s="27" t="s">
        <v>1044</v>
      </c>
      <c r="F17" s="73" t="s">
        <v>1039</v>
      </c>
      <c r="G17" s="110">
        <v>0</v>
      </c>
      <c r="H17" s="110">
        <v>1110.6500000000001</v>
      </c>
      <c r="I17" s="28">
        <f>ROUND(H17*G17,2)</f>
        <v>0</v>
      </c>
      <c r="J17" s="55">
        <f>ROUND(H17*(1+IF(F17="BDI 1",$C$8,IF(F17="BDI 2",$C$9,0))),2)</f>
        <v>1379.76</v>
      </c>
      <c r="K17" s="27">
        <f>ROUND(J17*G17,2)</f>
        <v>0</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0.1016</v>
      </c>
      <c r="H19" s="110">
        <v>633.51</v>
      </c>
      <c r="I19" s="28">
        <f t="shared" si="0"/>
        <v>64.36</v>
      </c>
      <c r="J19" s="55">
        <f t="shared" si="1"/>
        <v>787.01</v>
      </c>
      <c r="K19" s="27">
        <f>ROUND(J19*G19,2)</f>
        <v>79.959999999999994</v>
      </c>
      <c r="L19" s="15"/>
    </row>
    <row r="20" spans="2:14" s="18" customFormat="1" x14ac:dyDescent="0.25">
      <c r="B20" s="26" t="s">
        <v>1174</v>
      </c>
      <c r="C20" s="109" t="s">
        <v>1049</v>
      </c>
      <c r="D20" s="108" t="s">
        <v>1046</v>
      </c>
      <c r="E20" s="27" t="s">
        <v>1006</v>
      </c>
      <c r="F20" s="73" t="s">
        <v>1039</v>
      </c>
      <c r="G20" s="197">
        <v>0.1016</v>
      </c>
      <c r="H20" s="110">
        <v>515</v>
      </c>
      <c r="I20" s="28">
        <f t="shared" si="0"/>
        <v>52.32</v>
      </c>
      <c r="J20" s="55">
        <f t="shared" si="1"/>
        <v>639.78</v>
      </c>
      <c r="K20" s="27">
        <f>ROUND(J20*G20,2)</f>
        <v>65</v>
      </c>
      <c r="L20" s="15"/>
    </row>
    <row r="21" spans="2:14" s="18" customFormat="1" ht="15" customHeight="1" x14ac:dyDescent="0.25">
      <c r="B21" s="26">
        <v>2</v>
      </c>
      <c r="C21" s="46"/>
      <c r="D21" s="47" t="s">
        <v>1010</v>
      </c>
      <c r="E21" s="48"/>
      <c r="F21" s="48"/>
      <c r="G21" s="49"/>
      <c r="H21" s="52"/>
      <c r="I21" s="53">
        <f>SUBTOTAL(9,I22:I33)</f>
        <v>2165.29</v>
      </c>
      <c r="J21" s="56"/>
      <c r="K21" s="78">
        <f>SUBTOTAL(9,K22:K33)</f>
        <v>2683.34</v>
      </c>
      <c r="L21" s="15"/>
    </row>
    <row r="22" spans="2:14" s="18" customFormat="1" x14ac:dyDescent="0.25">
      <c r="B22" s="26" t="s">
        <v>959</v>
      </c>
      <c r="C22" s="109" t="s">
        <v>1011</v>
      </c>
      <c r="D22" s="108" t="s">
        <v>1050</v>
      </c>
      <c r="E22" s="27" t="s">
        <v>1009</v>
      </c>
      <c r="F22" s="73" t="s">
        <v>1039</v>
      </c>
      <c r="G22" s="84">
        <v>174</v>
      </c>
      <c r="H22" s="110">
        <v>0.86</v>
      </c>
      <c r="I22" s="28">
        <f>ROUND(H22*G22,2)</f>
        <v>149.63999999999999</v>
      </c>
      <c r="J22" s="55">
        <f t="shared" ref="J22:J33" si="2">ROUND(H22*(1+IF(F22="BDI 1",$C$8,IF(F22="BDI 2",$C$9,0))),2)</f>
        <v>1.07</v>
      </c>
      <c r="K22" s="27">
        <f>ROUND(J22*G22,2)</f>
        <v>186.18</v>
      </c>
      <c r="L22" s="15"/>
      <c r="M22" s="16"/>
      <c r="N22" s="17"/>
    </row>
    <row r="23" spans="2:14" s="18" customFormat="1" ht="28.5" x14ac:dyDescent="0.25">
      <c r="B23" s="26" t="s">
        <v>960</v>
      </c>
      <c r="C23" s="109" t="s">
        <v>1060</v>
      </c>
      <c r="D23" s="108" t="s">
        <v>1051</v>
      </c>
      <c r="E23" s="27" t="s">
        <v>1009</v>
      </c>
      <c r="F23" s="73" t="s">
        <v>1039</v>
      </c>
      <c r="G23" s="84">
        <v>0</v>
      </c>
      <c r="H23" s="110">
        <v>2.59</v>
      </c>
      <c r="I23" s="28">
        <f t="shared" ref="I23:I27" si="3">ROUND(H23*G23,2)</f>
        <v>0</v>
      </c>
      <c r="J23" s="55">
        <f t="shared" si="2"/>
        <v>3.22</v>
      </c>
      <c r="K23" s="27">
        <f>ROUND(J23*G23,2)</f>
        <v>0</v>
      </c>
      <c r="L23" s="15"/>
      <c r="M23" s="16"/>
      <c r="N23" s="17"/>
    </row>
    <row r="24" spans="2:14" s="18" customFormat="1" ht="25.5" customHeight="1" x14ac:dyDescent="0.25">
      <c r="B24" s="26" t="s">
        <v>961</v>
      </c>
      <c r="C24" s="109" t="s">
        <v>1012</v>
      </c>
      <c r="D24" s="108" t="s">
        <v>1013</v>
      </c>
      <c r="E24" s="27" t="s">
        <v>1005</v>
      </c>
      <c r="F24" s="73" t="s">
        <v>1039</v>
      </c>
      <c r="G24" s="84">
        <v>0</v>
      </c>
      <c r="H24" s="110">
        <v>3.64</v>
      </c>
      <c r="I24" s="28">
        <f t="shared" si="3"/>
        <v>0</v>
      </c>
      <c r="J24" s="55">
        <f t="shared" si="2"/>
        <v>4.5199999999999996</v>
      </c>
      <c r="K24" s="27">
        <f>ROUND(J24*G24,2)</f>
        <v>0</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3">
        <v>66.8</v>
      </c>
      <c r="H28" s="110">
        <v>2.56</v>
      </c>
      <c r="I28" s="28">
        <f>ROUND(H28*G28,2)</f>
        <v>171.01</v>
      </c>
      <c r="J28" s="55">
        <f t="shared" si="2"/>
        <v>3.18</v>
      </c>
      <c r="K28" s="27">
        <f>ROUND(J28*G28,2)</f>
        <v>212.42</v>
      </c>
      <c r="L28" s="15"/>
      <c r="M28" s="16"/>
      <c r="N28" s="17"/>
    </row>
    <row r="29" spans="2:14" s="18" customFormat="1" ht="28.5" x14ac:dyDescent="0.25">
      <c r="B29" s="26" t="s">
        <v>1069</v>
      </c>
      <c r="C29" s="109" t="s">
        <v>1065</v>
      </c>
      <c r="D29" s="108" t="s">
        <v>1055</v>
      </c>
      <c r="E29" s="27" t="s">
        <v>1005</v>
      </c>
      <c r="F29" s="73" t="s">
        <v>1039</v>
      </c>
      <c r="G29" s="84">
        <v>0</v>
      </c>
      <c r="H29" s="110">
        <v>3.3</v>
      </c>
      <c r="I29" s="28">
        <f t="shared" ref="I29:I33" si="5">ROUND(H29*G29,2)</f>
        <v>0</v>
      </c>
      <c r="J29" s="55">
        <f t="shared" si="2"/>
        <v>4.0999999999999996</v>
      </c>
      <c r="K29" s="27">
        <f>ROUND(J29*G29,2)</f>
        <v>0</v>
      </c>
      <c r="L29" s="15"/>
      <c r="M29" s="16"/>
      <c r="N29" s="17"/>
    </row>
    <row r="30" spans="2:14" s="18" customFormat="1" ht="71.25" x14ac:dyDescent="0.25">
      <c r="B30" s="26" t="s">
        <v>1070</v>
      </c>
      <c r="C30" s="109" t="s">
        <v>1066</v>
      </c>
      <c r="D30" s="108" t="s">
        <v>1056</v>
      </c>
      <c r="E30" s="27" t="s">
        <v>1005</v>
      </c>
      <c r="F30" s="73" t="s">
        <v>1039</v>
      </c>
      <c r="G30" s="111">
        <v>34.799999999999997</v>
      </c>
      <c r="H30" s="110">
        <v>14.25</v>
      </c>
      <c r="I30" s="28">
        <f t="shared" si="5"/>
        <v>495.9</v>
      </c>
      <c r="J30" s="55">
        <f t="shared" si="2"/>
        <v>17.7</v>
      </c>
      <c r="K30" s="27">
        <f>ROUND(J30*G30,2)</f>
        <v>615.96</v>
      </c>
      <c r="L30" s="15"/>
      <c r="M30" s="16"/>
      <c r="N30" s="17"/>
    </row>
    <row r="31" spans="2:14" s="18" customFormat="1" x14ac:dyDescent="0.25">
      <c r="B31" s="26" t="s">
        <v>1071</v>
      </c>
      <c r="C31" s="109" t="s">
        <v>1014</v>
      </c>
      <c r="D31" s="108" t="s">
        <v>1057</v>
      </c>
      <c r="E31" s="27" t="s">
        <v>1005</v>
      </c>
      <c r="F31" s="73" t="s">
        <v>1039</v>
      </c>
      <c r="G31" s="84">
        <v>0</v>
      </c>
      <c r="H31" s="110">
        <v>31.69</v>
      </c>
      <c r="I31" s="28">
        <f t="shared" si="5"/>
        <v>0</v>
      </c>
      <c r="J31" s="55">
        <f t="shared" si="2"/>
        <v>39.369999999999997</v>
      </c>
      <c r="K31" s="27">
        <f>ROUND(J31*G31,2)</f>
        <v>0</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2286</v>
      </c>
      <c r="H33" s="146">
        <v>0.59</v>
      </c>
      <c r="I33" s="126">
        <f t="shared" si="5"/>
        <v>1348.74</v>
      </c>
      <c r="J33" s="127">
        <f t="shared" si="2"/>
        <v>0.73</v>
      </c>
      <c r="K33" s="128">
        <f t="shared" ref="K33" si="6">ROUND(J33*G33,2)</f>
        <v>1668.78</v>
      </c>
      <c r="L33" s="15"/>
      <c r="M33" s="16"/>
      <c r="N33" s="17"/>
    </row>
    <row r="34" spans="1:14" s="18" customFormat="1" x14ac:dyDescent="0.25">
      <c r="B34" s="151">
        <v>3</v>
      </c>
      <c r="C34" s="152"/>
      <c r="D34" s="153" t="s">
        <v>1076</v>
      </c>
      <c r="E34" s="138"/>
      <c r="F34" s="138"/>
      <c r="G34" s="154"/>
      <c r="H34" s="155"/>
      <c r="I34" s="156">
        <f>SUBTOTAL(9,I35:I36)</f>
        <v>10347.35</v>
      </c>
      <c r="J34" s="157"/>
      <c r="K34" s="141">
        <f>SUBTOTAL(9,K35:K36)</f>
        <v>12854.32</v>
      </c>
      <c r="L34" s="15"/>
      <c r="M34" s="16"/>
      <c r="N34" s="17"/>
    </row>
    <row r="35" spans="1:14" s="18" customFormat="1" ht="30" x14ac:dyDescent="0.25">
      <c r="B35" s="25" t="s">
        <v>964</v>
      </c>
      <c r="C35" s="147" t="s">
        <v>1033</v>
      </c>
      <c r="D35" s="148" t="s">
        <v>1074</v>
      </c>
      <c r="E35" s="112" t="s">
        <v>1021</v>
      </c>
      <c r="F35" s="130" t="s">
        <v>1039</v>
      </c>
      <c r="G35" s="149">
        <v>111.42</v>
      </c>
      <c r="H35" s="150">
        <v>43.43</v>
      </c>
      <c r="I35" s="133">
        <f>ROUND(H35*G35,2)</f>
        <v>4838.97</v>
      </c>
      <c r="J35" s="134">
        <f t="shared" ref="J35:J36" si="7">ROUND(H35*(1+IF(F35="BDI 1",$C$8,IF(F35="BDI 2",$C$9,0))),2)</f>
        <v>53.95</v>
      </c>
      <c r="K35" s="135">
        <f>ROUND(J35*G35,2)</f>
        <v>6011.11</v>
      </c>
      <c r="L35" s="15"/>
      <c r="M35" s="16"/>
      <c r="N35" s="17"/>
    </row>
    <row r="36" spans="1:14" s="18" customFormat="1" ht="60" x14ac:dyDescent="0.25">
      <c r="B36" s="142" t="s">
        <v>965</v>
      </c>
      <c r="C36" s="158" t="s">
        <v>1034</v>
      </c>
      <c r="D36" s="119" t="s">
        <v>1075</v>
      </c>
      <c r="E36" s="82" t="s">
        <v>1009</v>
      </c>
      <c r="F36" s="123" t="s">
        <v>1039</v>
      </c>
      <c r="G36" s="159">
        <v>119.93</v>
      </c>
      <c r="H36" s="160">
        <v>45.93</v>
      </c>
      <c r="I36" s="126">
        <f t="shared" ref="I36" si="8">ROUND(H36*G36,2)</f>
        <v>5508.38</v>
      </c>
      <c r="J36" s="127">
        <f t="shared" si="7"/>
        <v>57.06</v>
      </c>
      <c r="K36" s="128">
        <f>ROUND(J36*G36,2)</f>
        <v>6843.21</v>
      </c>
      <c r="L36" s="15"/>
      <c r="M36" s="16"/>
      <c r="N36" s="17"/>
    </row>
    <row r="37" spans="1:14" s="18" customFormat="1" x14ac:dyDescent="0.25">
      <c r="B37" s="151">
        <v>4</v>
      </c>
      <c r="C37" s="152"/>
      <c r="D37" s="153" t="s">
        <v>1077</v>
      </c>
      <c r="E37" s="138"/>
      <c r="F37" s="138"/>
      <c r="G37" s="154"/>
      <c r="H37" s="155"/>
      <c r="I37" s="156">
        <f>SUBTOTAL(9,I38:I42)</f>
        <v>0</v>
      </c>
      <c r="J37" s="157"/>
      <c r="K37" s="141">
        <f>SUBTOTAL(9,K38:K42)</f>
        <v>0</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 t="shared" ref="J38:J57" si="9">ROUND(H38*(1+IF(F38="BDI 1",$C$8,IF(F38="BDI 2",$C$9,0))),2)</f>
        <v>152.06</v>
      </c>
      <c r="K38" s="135">
        <f t="shared" ref="K38:K42" si="10">ROUND(J38*G38,2)</f>
        <v>0</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0</v>
      </c>
      <c r="H41" s="86">
        <v>20.66</v>
      </c>
      <c r="I41" s="28">
        <f t="shared" si="11"/>
        <v>0</v>
      </c>
      <c r="J41" s="55">
        <f t="shared" si="9"/>
        <v>25.67</v>
      </c>
      <c r="K41" s="27">
        <f t="shared" si="10"/>
        <v>0</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2426.66</v>
      </c>
      <c r="J43" s="164"/>
      <c r="K43" s="165">
        <f>SUBTOTAL(9, K44:K57)</f>
        <v>3014.94</v>
      </c>
      <c r="L43" s="170"/>
      <c r="M43" s="171"/>
      <c r="N43" s="172"/>
    </row>
    <row r="44" spans="1:14" s="18" customFormat="1" ht="30" x14ac:dyDescent="0.25">
      <c r="B44" s="129" t="s">
        <v>971</v>
      </c>
      <c r="C44" s="120" t="s">
        <v>1097</v>
      </c>
      <c r="D44" s="121" t="s">
        <v>1098</v>
      </c>
      <c r="E44" s="82" t="s">
        <v>1009</v>
      </c>
      <c r="F44" s="130" t="s">
        <v>1039</v>
      </c>
      <c r="G44" s="161">
        <v>0</v>
      </c>
      <c r="H44" s="132">
        <v>39.619999999999997</v>
      </c>
      <c r="I44" s="133">
        <f t="shared" si="11"/>
        <v>0</v>
      </c>
      <c r="J44" s="134">
        <f t="shared" si="9"/>
        <v>49.22</v>
      </c>
      <c r="K44" s="135">
        <f t="shared" ref="K44:K57" si="12">ROUND(J44*G44,2)</f>
        <v>0</v>
      </c>
      <c r="L44" s="15"/>
      <c r="M44" s="16"/>
      <c r="N44" s="17"/>
    </row>
    <row r="45" spans="1:14" s="18" customFormat="1" ht="30" x14ac:dyDescent="0.25">
      <c r="B45" s="29" t="s">
        <v>972</v>
      </c>
      <c r="C45" s="80" t="s">
        <v>1027</v>
      </c>
      <c r="D45" s="81" t="s">
        <v>1099</v>
      </c>
      <c r="E45" s="82" t="s">
        <v>1005</v>
      </c>
      <c r="F45" s="73" t="s">
        <v>1039</v>
      </c>
      <c r="G45" s="84">
        <v>0</v>
      </c>
      <c r="H45" s="86">
        <v>322.69</v>
      </c>
      <c r="I45" s="28">
        <f t="shared" si="11"/>
        <v>0</v>
      </c>
      <c r="J45" s="55">
        <f t="shared" si="9"/>
        <v>400.88</v>
      </c>
      <c r="K45" s="27">
        <f t="shared" si="12"/>
        <v>0</v>
      </c>
      <c r="L45" s="15"/>
      <c r="M45" s="16"/>
      <c r="N45" s="17"/>
    </row>
    <row r="46" spans="1:14" s="18" customFormat="1" ht="30" x14ac:dyDescent="0.25">
      <c r="B46" s="29" t="s">
        <v>973</v>
      </c>
      <c r="C46" s="80" t="s">
        <v>1022</v>
      </c>
      <c r="D46" s="81" t="s">
        <v>1023</v>
      </c>
      <c r="E46" s="82" t="s">
        <v>1021</v>
      </c>
      <c r="F46" s="73" t="s">
        <v>1039</v>
      </c>
      <c r="G46" s="84">
        <v>0</v>
      </c>
      <c r="H46" s="86">
        <v>77.81</v>
      </c>
      <c r="I46" s="28">
        <f t="shared" si="11"/>
        <v>0</v>
      </c>
      <c r="J46" s="55">
        <f t="shared" si="9"/>
        <v>96.66</v>
      </c>
      <c r="K46" s="27">
        <f t="shared" si="12"/>
        <v>0</v>
      </c>
      <c r="L46" s="15"/>
      <c r="M46" s="16"/>
      <c r="N46" s="17"/>
    </row>
    <row r="47" spans="1:14" s="18" customFormat="1" ht="30" x14ac:dyDescent="0.25">
      <c r="B47" s="29" t="s">
        <v>1084</v>
      </c>
      <c r="C47" s="80" t="s">
        <v>1024</v>
      </c>
      <c r="D47" s="81" t="s">
        <v>1025</v>
      </c>
      <c r="E47" s="82" t="s">
        <v>1021</v>
      </c>
      <c r="F47" s="73" t="s">
        <v>1039</v>
      </c>
      <c r="G47" s="84">
        <v>0</v>
      </c>
      <c r="H47" s="86">
        <v>148.18</v>
      </c>
      <c r="I47" s="28">
        <f t="shared" si="11"/>
        <v>0</v>
      </c>
      <c r="J47" s="55">
        <f t="shared" si="9"/>
        <v>184.08</v>
      </c>
      <c r="K47" s="27">
        <f t="shared" si="12"/>
        <v>0</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108.14</v>
      </c>
      <c r="H49" s="115">
        <v>22.44</v>
      </c>
      <c r="I49" s="28">
        <f t="shared" si="11"/>
        <v>2426.66</v>
      </c>
      <c r="J49" s="55">
        <f t="shared" si="9"/>
        <v>27.88</v>
      </c>
      <c r="K49" s="27">
        <f t="shared" si="12"/>
        <v>3014.94</v>
      </c>
      <c r="L49" s="15"/>
      <c r="M49" s="16"/>
      <c r="N49" s="17"/>
    </row>
    <row r="50" spans="2:14" s="18" customFormat="1" ht="30" x14ac:dyDescent="0.25">
      <c r="B50" s="29" t="s">
        <v>1087</v>
      </c>
      <c r="C50" s="80" t="s">
        <v>1104</v>
      </c>
      <c r="D50" s="81" t="s">
        <v>1105</v>
      </c>
      <c r="E50" s="82" t="s">
        <v>1044</v>
      </c>
      <c r="F50" s="73" t="s">
        <v>1039</v>
      </c>
      <c r="G50" s="84">
        <v>0</v>
      </c>
      <c r="H50" s="86">
        <v>1265.78</v>
      </c>
      <c r="I50" s="28">
        <f t="shared" si="11"/>
        <v>0</v>
      </c>
      <c r="J50" s="55">
        <f t="shared" si="9"/>
        <v>1572.48</v>
      </c>
      <c r="K50" s="27">
        <f t="shared" si="12"/>
        <v>0</v>
      </c>
      <c r="L50" s="15"/>
      <c r="M50" s="16"/>
      <c r="N50" s="17"/>
    </row>
    <row r="51" spans="2:14" s="18" customFormat="1" x14ac:dyDescent="0.25">
      <c r="B51" s="29" t="s">
        <v>1088</v>
      </c>
      <c r="C51" s="80" t="s">
        <v>1028</v>
      </c>
      <c r="D51" s="81" t="s">
        <v>1106</v>
      </c>
      <c r="E51" s="82" t="s">
        <v>1044</v>
      </c>
      <c r="F51" s="73" t="s">
        <v>1039</v>
      </c>
      <c r="G51" s="84">
        <v>0</v>
      </c>
      <c r="H51" s="86">
        <v>398.63</v>
      </c>
      <c r="I51" s="28">
        <f t="shared" si="11"/>
        <v>0</v>
      </c>
      <c r="J51" s="55">
        <f t="shared" si="9"/>
        <v>495.22</v>
      </c>
      <c r="K51" s="27">
        <f t="shared" si="12"/>
        <v>0</v>
      </c>
      <c r="L51" s="15"/>
      <c r="M51" s="16"/>
      <c r="N51" s="17"/>
    </row>
    <row r="52" spans="2:14" s="18" customFormat="1" ht="45" x14ac:dyDescent="0.25">
      <c r="B52" s="29" t="s">
        <v>1089</v>
      </c>
      <c r="C52" s="80" t="s">
        <v>1026</v>
      </c>
      <c r="D52" s="81" t="s">
        <v>1107</v>
      </c>
      <c r="E52" s="82" t="s">
        <v>1044</v>
      </c>
      <c r="F52" s="73" t="s">
        <v>1039</v>
      </c>
      <c r="G52" s="84">
        <v>0</v>
      </c>
      <c r="H52" s="86">
        <v>815.35</v>
      </c>
      <c r="I52" s="28">
        <f t="shared" si="11"/>
        <v>0</v>
      </c>
      <c r="J52" s="55">
        <f t="shared" si="9"/>
        <v>1012.91</v>
      </c>
      <c r="K52" s="27">
        <f t="shared" si="12"/>
        <v>0</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0</v>
      </c>
      <c r="H54" s="86">
        <v>783.41</v>
      </c>
      <c r="I54" s="28">
        <f t="shared" si="11"/>
        <v>0</v>
      </c>
      <c r="J54" s="55">
        <f t="shared" si="9"/>
        <v>973.23</v>
      </c>
      <c r="K54" s="27">
        <f t="shared" si="12"/>
        <v>0</v>
      </c>
      <c r="L54" s="15"/>
      <c r="M54" s="16"/>
      <c r="N54" s="17"/>
    </row>
    <row r="55" spans="2:14" s="18" customFormat="1" ht="30" x14ac:dyDescent="0.25">
      <c r="B55" s="29" t="s">
        <v>1092</v>
      </c>
      <c r="C55" s="80" t="s">
        <v>1110</v>
      </c>
      <c r="D55" s="81" t="s">
        <v>1111</v>
      </c>
      <c r="E55" s="82" t="s">
        <v>1021</v>
      </c>
      <c r="F55" s="73" t="s">
        <v>1039</v>
      </c>
      <c r="G55" s="117">
        <v>0</v>
      </c>
      <c r="H55" s="86">
        <v>211.16</v>
      </c>
      <c r="I55" s="28">
        <f t="shared" si="11"/>
        <v>0</v>
      </c>
      <c r="J55" s="55">
        <f t="shared" si="9"/>
        <v>262.32</v>
      </c>
      <c r="K55" s="27">
        <f t="shared" si="12"/>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0</v>
      </c>
      <c r="H57" s="125">
        <v>92.44</v>
      </c>
      <c r="I57" s="126">
        <f t="shared" si="11"/>
        <v>0</v>
      </c>
      <c r="J57" s="127">
        <f t="shared" si="9"/>
        <v>114.84</v>
      </c>
      <c r="K57" s="128">
        <f t="shared" si="12"/>
        <v>0</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8.6999999999999993</v>
      </c>
      <c r="J72" s="55"/>
      <c r="K72" s="27">
        <f>SUBTOTAL(9,K73:K75)</f>
        <v>10.44</v>
      </c>
      <c r="L72" s="15"/>
      <c r="M72" s="16"/>
      <c r="N72" s="17"/>
    </row>
    <row r="73" spans="2:14" s="18" customFormat="1" ht="75" x14ac:dyDescent="0.25">
      <c r="B73" s="29" t="s">
        <v>1139</v>
      </c>
      <c r="C73" s="80" t="s">
        <v>1104</v>
      </c>
      <c r="D73" s="81" t="s">
        <v>1142</v>
      </c>
      <c r="E73" s="82" t="s">
        <v>1009</v>
      </c>
      <c r="F73" s="73" t="s">
        <v>1039</v>
      </c>
      <c r="G73" s="84">
        <v>174</v>
      </c>
      <c r="H73" s="86">
        <v>0.05</v>
      </c>
      <c r="I73" s="28">
        <f t="shared" ref="I73:I75" si="16">ROUND(H73*G73,2)</f>
        <v>8.6999999999999993</v>
      </c>
      <c r="J73" s="55">
        <f t="shared" ref="J73:J75" si="17">ROUND(H73*(1+IF(F73="BDI 1",$C$8,IF(F73="BDI 2",$C$9,0))),2)</f>
        <v>0.06</v>
      </c>
      <c r="K73" s="27">
        <f t="shared" ref="K73:K75" si="18">ROUND(J73*G73,2)</f>
        <v>10.44</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 t="shared" si="17"/>
        <v>133.87</v>
      </c>
      <c r="K74" s="27">
        <f t="shared" si="18"/>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17297.050000000003</v>
      </c>
      <c r="J76" s="57" t="s">
        <v>977</v>
      </c>
      <c r="K76" s="79">
        <f>SUBTOTAL(9,K15:K75)</f>
        <v>21481.269999999997</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636" priority="17">
      <formula>LEN($B15)=1</formula>
    </cfRule>
  </conditionalFormatting>
  <conditionalFormatting sqref="E17:E20 G17:G20">
    <cfRule type="expression" dxfId="635" priority="14">
      <formula>LEN($B17)=1</formula>
    </cfRule>
  </conditionalFormatting>
  <conditionalFormatting sqref="D17:D20">
    <cfRule type="expression" dxfId="634" priority="16">
      <formula>LEN($B17)=1</formula>
    </cfRule>
  </conditionalFormatting>
  <conditionalFormatting sqref="C17:C20">
    <cfRule type="expression" dxfId="633" priority="15">
      <formula>LEN($B17)=1</formula>
    </cfRule>
  </conditionalFormatting>
  <conditionalFormatting sqref="F17:F20">
    <cfRule type="expression" dxfId="632" priority="13">
      <formula>LEN($B17)=1</formula>
    </cfRule>
  </conditionalFormatting>
  <conditionalFormatting sqref="H17:H20">
    <cfRule type="expression" dxfId="631" priority="12">
      <formula>LEN($B17)=1</formula>
    </cfRule>
  </conditionalFormatting>
  <conditionalFormatting sqref="D22:E33">
    <cfRule type="expression" dxfId="630" priority="11">
      <formula>LEN($B22)=1</formula>
    </cfRule>
  </conditionalFormatting>
  <conditionalFormatting sqref="C22:C33">
    <cfRule type="expression" dxfId="629" priority="10">
      <formula>LEN($B22)=1</formula>
    </cfRule>
  </conditionalFormatting>
  <conditionalFormatting sqref="H22:H33">
    <cfRule type="expression" dxfId="628" priority="9">
      <formula>LEN($B22)=1</formula>
    </cfRule>
  </conditionalFormatting>
  <conditionalFormatting sqref="H16">
    <cfRule type="expression" dxfId="627" priority="6">
      <formula>LEN($B16)=1</formula>
    </cfRule>
  </conditionalFormatting>
  <conditionalFormatting sqref="I16:K16">
    <cfRule type="expression" dxfId="626" priority="8">
      <formula>LEN($B16)=1</formula>
    </cfRule>
  </conditionalFormatting>
  <conditionalFormatting sqref="C16:G16">
    <cfRule type="expression" dxfId="625" priority="7">
      <formula>LEN($B16)=1</formula>
    </cfRule>
  </conditionalFormatting>
  <conditionalFormatting sqref="G19">
    <cfRule type="expression" dxfId="624" priority="5">
      <formula>LEN($B19)=1</formula>
    </cfRule>
  </conditionalFormatting>
  <conditionalFormatting sqref="G20">
    <cfRule type="expression" dxfId="623" priority="4">
      <formula>LEN($B20)=1</formula>
    </cfRule>
  </conditionalFormatting>
  <conditionalFormatting sqref="G20">
    <cfRule type="expression" dxfId="622" priority="3">
      <formula>LEN($B20)=1</formula>
    </cfRule>
  </conditionalFormatting>
  <conditionalFormatting sqref="H16">
    <cfRule type="expression" dxfId="621" priority="2">
      <formula>LEN($B16)=1</formula>
    </cfRule>
  </conditionalFormatting>
  <conditionalFormatting sqref="H16">
    <cfRule type="expression" dxfId="620" priority="1">
      <formula>LEN($B16)=1</formula>
    </cfRule>
  </conditionalFormatting>
  <dataValidations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8"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1152</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4681.79</v>
      </c>
      <c r="J15" s="54"/>
      <c r="K15" s="77">
        <f>SUBTOTAL(9,K16:K20)</f>
        <v>53635.58</v>
      </c>
      <c r="L15" s="15"/>
    </row>
    <row r="16" spans="2:14" s="18" customFormat="1" ht="15" customHeight="1" x14ac:dyDescent="0.25">
      <c r="B16" s="26" t="s">
        <v>955</v>
      </c>
      <c r="C16" s="183" t="s">
        <v>1104</v>
      </c>
      <c r="D16" s="194" t="s">
        <v>1173</v>
      </c>
      <c r="E16" s="82" t="s">
        <v>1044</v>
      </c>
      <c r="F16" s="195" t="s">
        <v>1039</v>
      </c>
      <c r="G16" s="231">
        <f>ROUND(SUM(2.5173/18),5)</f>
        <v>0.13985</v>
      </c>
      <c r="H16" s="193">
        <v>275242.32</v>
      </c>
      <c r="I16" s="133">
        <f>ROUND(H16*G16,2)</f>
        <v>38492.639999999999</v>
      </c>
      <c r="J16" s="134">
        <f>ROUND(H16*(1+IF(F16="BDI 1",$C$8,IF(F16="BDI 2",$C$9,0))),2)</f>
        <v>341933.53</v>
      </c>
      <c r="K16" s="135">
        <f>ROUND(J16*G16,2)</f>
        <v>47819.4</v>
      </c>
      <c r="L16" s="15"/>
    </row>
    <row r="17" spans="2:14" s="18" customFormat="1" ht="71.25" x14ac:dyDescent="0.25">
      <c r="B17" s="26" t="s">
        <v>956</v>
      </c>
      <c r="C17" s="109" t="s">
        <v>1047</v>
      </c>
      <c r="D17" s="108" t="s">
        <v>1043</v>
      </c>
      <c r="E17" s="27" t="s">
        <v>1044</v>
      </c>
      <c r="F17" s="73" t="s">
        <v>1039</v>
      </c>
      <c r="G17" s="110">
        <v>1</v>
      </c>
      <c r="H17" s="110">
        <v>1110.6500000000001</v>
      </c>
      <c r="I17" s="28">
        <f>ROUND(H17*G17,2)</f>
        <v>1110.6500000000001</v>
      </c>
      <c r="J17" s="55">
        <f>ROUND(H17*(1+IF(F17="BDI 1",$C$8,IF(F17="BDI 2",$C$9,0))),2)</f>
        <v>1379.76</v>
      </c>
      <c r="K17" s="27">
        <f>ROUND(J17*G17,2)</f>
        <v>1379.76</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2.5173000000000001</v>
      </c>
      <c r="H19" s="110">
        <v>633.51</v>
      </c>
      <c r="I19" s="28">
        <f t="shared" si="0"/>
        <v>1594.73</v>
      </c>
      <c r="J19" s="55">
        <f t="shared" si="1"/>
        <v>787.01</v>
      </c>
      <c r="K19" s="27">
        <f>ROUND(J19*G19,2)</f>
        <v>1981.14</v>
      </c>
      <c r="L19" s="15"/>
    </row>
    <row r="20" spans="2:14" s="18" customFormat="1" x14ac:dyDescent="0.25">
      <c r="B20" s="26" t="s">
        <v>1174</v>
      </c>
      <c r="C20" s="109" t="s">
        <v>1049</v>
      </c>
      <c r="D20" s="108" t="s">
        <v>1046</v>
      </c>
      <c r="E20" s="27" t="s">
        <v>1006</v>
      </c>
      <c r="F20" s="73" t="s">
        <v>1039</v>
      </c>
      <c r="G20" s="197">
        <v>2.5173000000000001</v>
      </c>
      <c r="H20" s="110">
        <v>515</v>
      </c>
      <c r="I20" s="28">
        <f t="shared" si="0"/>
        <v>1296.4100000000001</v>
      </c>
      <c r="J20" s="55">
        <f t="shared" si="1"/>
        <v>639.78</v>
      </c>
      <c r="K20" s="27">
        <f>ROUND(J20*G20,2)</f>
        <v>1610.52</v>
      </c>
      <c r="L20" s="15"/>
    </row>
    <row r="21" spans="2:14" s="18" customFormat="1" ht="15" customHeight="1" x14ac:dyDescent="0.25">
      <c r="B21" s="26">
        <v>2</v>
      </c>
      <c r="C21" s="46"/>
      <c r="D21" s="47" t="s">
        <v>1010</v>
      </c>
      <c r="E21" s="48"/>
      <c r="F21" s="48"/>
      <c r="G21" s="49"/>
      <c r="H21" s="52"/>
      <c r="I21" s="53">
        <f>SUBTOTAL(9,I22:I33)</f>
        <v>54593.08</v>
      </c>
      <c r="J21" s="56"/>
      <c r="K21" s="78">
        <f>SUBTOTAL(9,K22:K33)</f>
        <v>67704.44</v>
      </c>
      <c r="L21" s="15"/>
    </row>
    <row r="22" spans="2:14" s="18" customFormat="1" x14ac:dyDescent="0.25">
      <c r="B22" s="26" t="s">
        <v>959</v>
      </c>
      <c r="C22" s="109" t="s">
        <v>1011</v>
      </c>
      <c r="D22" s="108" t="s">
        <v>1050</v>
      </c>
      <c r="E22" s="27" t="s">
        <v>1009</v>
      </c>
      <c r="F22" s="73" t="s">
        <v>1039</v>
      </c>
      <c r="G22" s="84">
        <v>2013.83</v>
      </c>
      <c r="H22" s="110">
        <v>0.86</v>
      </c>
      <c r="I22" s="28">
        <f>ROUND(H22*G22,2)</f>
        <v>1731.89</v>
      </c>
      <c r="J22" s="55">
        <f t="shared" ref="J22:J33" si="2">ROUND(H22*(1+IF(F22="BDI 1",$C$8,IF(F22="BDI 2",$C$9,0))),2)</f>
        <v>1.07</v>
      </c>
      <c r="K22" s="27">
        <v>2154.79</v>
      </c>
      <c r="L22" s="15"/>
      <c r="M22" s="16"/>
      <c r="N22" s="17"/>
    </row>
    <row r="23" spans="2:14" s="18" customFormat="1" ht="28.5" x14ac:dyDescent="0.25">
      <c r="B23" s="26" t="s">
        <v>960</v>
      </c>
      <c r="C23" s="109" t="s">
        <v>1060</v>
      </c>
      <c r="D23" s="108" t="s">
        <v>1051</v>
      </c>
      <c r="E23" s="27" t="s">
        <v>1009</v>
      </c>
      <c r="F23" s="73" t="s">
        <v>1039</v>
      </c>
      <c r="G23" s="84">
        <v>519.98</v>
      </c>
      <c r="H23" s="110">
        <v>2.59</v>
      </c>
      <c r="I23" s="28">
        <f t="shared" ref="I23:I27" si="3">ROUND(H23*G23,2)</f>
        <v>1346.75</v>
      </c>
      <c r="J23" s="55">
        <f t="shared" si="2"/>
        <v>3.22</v>
      </c>
      <c r="K23" s="27">
        <f>ROUND(J23*G23,2)</f>
        <v>1674.34</v>
      </c>
      <c r="L23" s="15"/>
      <c r="M23" s="16"/>
      <c r="N23" s="17"/>
    </row>
    <row r="24" spans="2:14" s="18" customFormat="1" ht="25.5" customHeight="1" x14ac:dyDescent="0.25">
      <c r="B24" s="26" t="s">
        <v>961</v>
      </c>
      <c r="C24" s="109" t="s">
        <v>1012</v>
      </c>
      <c r="D24" s="108" t="s">
        <v>1013</v>
      </c>
      <c r="E24" s="27" t="s">
        <v>1005</v>
      </c>
      <c r="F24" s="73" t="s">
        <v>1039</v>
      </c>
      <c r="G24" s="84">
        <v>779.97</v>
      </c>
      <c r="H24" s="110">
        <v>3.64</v>
      </c>
      <c r="I24" s="28">
        <f t="shared" si="3"/>
        <v>2839.09</v>
      </c>
      <c r="J24" s="55">
        <f t="shared" si="2"/>
        <v>4.5199999999999996</v>
      </c>
      <c r="K24" s="27">
        <f>ROUND(J24*G24,2)</f>
        <v>3525.46</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79.989999999999995</v>
      </c>
      <c r="H26" s="110">
        <v>5.4</v>
      </c>
      <c r="I26" s="28">
        <f t="shared" si="3"/>
        <v>431.95</v>
      </c>
      <c r="J26" s="55">
        <f t="shared" si="2"/>
        <v>6.71</v>
      </c>
      <c r="K26" s="27">
        <f>ROUND(J26*G26,2)</f>
        <v>536.73</v>
      </c>
      <c r="L26" s="15"/>
      <c r="M26" s="16"/>
      <c r="N26" s="17"/>
    </row>
    <row r="27" spans="2:14" s="18" customFormat="1" x14ac:dyDescent="0.25">
      <c r="B27" s="26" t="s">
        <v>1018</v>
      </c>
      <c r="C27" s="109" t="s">
        <v>1063</v>
      </c>
      <c r="D27" s="108" t="s">
        <v>1053</v>
      </c>
      <c r="E27" s="27" t="s">
        <v>1005</v>
      </c>
      <c r="F27" s="73" t="s">
        <v>1039</v>
      </c>
      <c r="G27" s="84">
        <v>7.84</v>
      </c>
      <c r="H27" s="110">
        <v>29.76</v>
      </c>
      <c r="I27" s="28">
        <f t="shared" si="3"/>
        <v>233.32</v>
      </c>
      <c r="J27" s="55">
        <f t="shared" si="2"/>
        <v>36.97</v>
      </c>
      <c r="K27" s="27">
        <f t="shared" ref="K27" si="4">ROUND(J27*G27,2)</f>
        <v>289.83999999999997</v>
      </c>
      <c r="L27" s="15"/>
      <c r="M27" s="16"/>
      <c r="N27" s="17"/>
    </row>
    <row r="28" spans="2:14" s="18" customFormat="1" ht="28.5" x14ac:dyDescent="0.25">
      <c r="B28" s="26" t="s">
        <v>1019</v>
      </c>
      <c r="C28" s="109" t="s">
        <v>1064</v>
      </c>
      <c r="D28" s="108" t="s">
        <v>1054</v>
      </c>
      <c r="E28" s="27" t="s">
        <v>1005</v>
      </c>
      <c r="F28" s="73" t="s">
        <v>1039</v>
      </c>
      <c r="G28" s="83">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526.34</v>
      </c>
      <c r="H29" s="110">
        <v>3.3</v>
      </c>
      <c r="I29" s="28">
        <f t="shared" ref="I29:I33" si="5">ROUND(H29*G29,2)</f>
        <v>1736.92</v>
      </c>
      <c r="J29" s="55">
        <f t="shared" si="2"/>
        <v>4.0999999999999996</v>
      </c>
      <c r="K29" s="27">
        <f>ROUND(J29*G29,2)</f>
        <v>2157.9899999999998</v>
      </c>
      <c r="L29" s="15"/>
      <c r="M29" s="16"/>
      <c r="N29" s="17"/>
    </row>
    <row r="30" spans="2:14" s="18" customFormat="1" ht="71.25" x14ac:dyDescent="0.25">
      <c r="B30" s="26" t="s">
        <v>1070</v>
      </c>
      <c r="C30" s="109" t="s">
        <v>1066</v>
      </c>
      <c r="D30" s="108" t="s">
        <v>1056</v>
      </c>
      <c r="E30" s="27" t="s">
        <v>1005</v>
      </c>
      <c r="F30" s="73" t="s">
        <v>1039</v>
      </c>
      <c r="G30" s="111">
        <v>402.77</v>
      </c>
      <c r="H30" s="110">
        <v>14.25</v>
      </c>
      <c r="I30" s="28">
        <f t="shared" si="5"/>
        <v>5739.47</v>
      </c>
      <c r="J30" s="55">
        <f t="shared" si="2"/>
        <v>17.7</v>
      </c>
      <c r="K30" s="27">
        <f>ROUND(J30*G30,2)</f>
        <v>7129.03</v>
      </c>
      <c r="L30" s="15"/>
      <c r="M30" s="16"/>
      <c r="N30" s="17"/>
    </row>
    <row r="31" spans="2:14" s="18" customFormat="1" x14ac:dyDescent="0.25">
      <c r="B31" s="26" t="s">
        <v>1071</v>
      </c>
      <c r="C31" s="109" t="s">
        <v>1014</v>
      </c>
      <c r="D31" s="108" t="s">
        <v>1057</v>
      </c>
      <c r="E31" s="27" t="s">
        <v>1005</v>
      </c>
      <c r="F31" s="73" t="s">
        <v>1039</v>
      </c>
      <c r="G31" s="84">
        <v>526.34</v>
      </c>
      <c r="H31" s="110">
        <v>31.69</v>
      </c>
      <c r="I31" s="28">
        <f t="shared" si="5"/>
        <v>16679.71</v>
      </c>
      <c r="J31" s="55">
        <f t="shared" si="2"/>
        <v>39.369999999999997</v>
      </c>
      <c r="K31" s="27">
        <f>ROUND(J31*G31,2)</f>
        <v>20722.009999999998</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40430.480000000003</v>
      </c>
      <c r="H33" s="146">
        <v>0.59</v>
      </c>
      <c r="I33" s="126">
        <f t="shared" si="5"/>
        <v>23853.98</v>
      </c>
      <c r="J33" s="127">
        <f t="shared" si="2"/>
        <v>0.73</v>
      </c>
      <c r="K33" s="128">
        <f t="shared" ref="K33" si="6">ROUND(J33*G33,2)</f>
        <v>29514.25</v>
      </c>
      <c r="L33" s="15"/>
      <c r="M33" s="16"/>
      <c r="N33" s="17"/>
    </row>
    <row r="34" spans="1:14" s="18" customFormat="1" x14ac:dyDescent="0.25">
      <c r="B34" s="151">
        <v>3</v>
      </c>
      <c r="C34" s="152"/>
      <c r="D34" s="153" t="s">
        <v>1076</v>
      </c>
      <c r="E34" s="138"/>
      <c r="F34" s="138"/>
      <c r="G34" s="154"/>
      <c r="H34" s="155"/>
      <c r="I34" s="156">
        <f>SUBTOTAL(9,I35:I36)</f>
        <v>106914.39</v>
      </c>
      <c r="J34" s="157"/>
      <c r="K34" s="141">
        <f>SUBTOTAL(9,K35:K36)</f>
        <v>132819.5</v>
      </c>
      <c r="L34" s="15"/>
      <c r="M34" s="16"/>
      <c r="N34" s="17"/>
    </row>
    <row r="35" spans="1:14" s="18" customFormat="1" ht="30" x14ac:dyDescent="0.25">
      <c r="B35" s="25" t="s">
        <v>964</v>
      </c>
      <c r="C35" s="147" t="s">
        <v>1033</v>
      </c>
      <c r="D35" s="148" t="s">
        <v>1074</v>
      </c>
      <c r="E35" s="112" t="s">
        <v>1021</v>
      </c>
      <c r="F35" s="130" t="s">
        <v>1039</v>
      </c>
      <c r="G35" s="149">
        <v>703.5</v>
      </c>
      <c r="H35" s="150">
        <v>43.43</v>
      </c>
      <c r="I35" s="133">
        <f>ROUND(H35*G35,2)</f>
        <v>30553.01</v>
      </c>
      <c r="J35" s="134">
        <f t="shared" ref="J35:J36" si="7">ROUND(H35*(1+IF(F35="BDI 1",$C$8,IF(F35="BDI 2",$C$9,0))),2)</f>
        <v>53.95</v>
      </c>
      <c r="K35" s="135">
        <f>ROUND(J35*G35,2)</f>
        <v>37953.83</v>
      </c>
      <c r="L35" s="15"/>
      <c r="M35" s="16"/>
      <c r="N35" s="17"/>
    </row>
    <row r="36" spans="1:14" s="18" customFormat="1" ht="60" x14ac:dyDescent="0.25">
      <c r="B36" s="142" t="s">
        <v>965</v>
      </c>
      <c r="C36" s="158" t="s">
        <v>1034</v>
      </c>
      <c r="D36" s="119" t="s">
        <v>1075</v>
      </c>
      <c r="E36" s="82" t="s">
        <v>1009</v>
      </c>
      <c r="F36" s="123" t="s">
        <v>1039</v>
      </c>
      <c r="G36" s="159">
        <v>1662.56</v>
      </c>
      <c r="H36" s="160">
        <v>45.93</v>
      </c>
      <c r="I36" s="126">
        <f t="shared" ref="I36" si="8">ROUND(H36*G36,2)</f>
        <v>76361.38</v>
      </c>
      <c r="J36" s="127">
        <f t="shared" si="7"/>
        <v>57.06</v>
      </c>
      <c r="K36" s="128">
        <f>ROUND(J36*G36,2)</f>
        <v>94865.67</v>
      </c>
      <c r="L36" s="15"/>
      <c r="M36" s="16"/>
      <c r="N36" s="17"/>
    </row>
    <row r="37" spans="1:14" s="18" customFormat="1" x14ac:dyDescent="0.25">
      <c r="B37" s="151">
        <v>4</v>
      </c>
      <c r="C37" s="152"/>
      <c r="D37" s="153" t="s">
        <v>1077</v>
      </c>
      <c r="E37" s="138"/>
      <c r="F37" s="138"/>
      <c r="G37" s="154"/>
      <c r="H37" s="155"/>
      <c r="I37" s="156">
        <f>SUBTOTAL(9,I38:I42)</f>
        <v>798.92</v>
      </c>
      <c r="J37" s="157"/>
      <c r="K37" s="141">
        <f>SUBTOTAL(9,K38:K42)</f>
        <v>992.66</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 t="shared" ref="J38:J57" si="9">ROUND(H38*(1+IF(F38="BDI 1",$C$8,IF(F38="BDI 2",$C$9,0))),2)</f>
        <v>152.06</v>
      </c>
      <c r="K38" s="135">
        <f t="shared" ref="K38:K42" si="10">ROUND(J38*G38,2)</f>
        <v>0</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38.67</v>
      </c>
      <c r="H41" s="86">
        <v>20.66</v>
      </c>
      <c r="I41" s="28">
        <f t="shared" si="11"/>
        <v>798.92</v>
      </c>
      <c r="J41" s="55">
        <f t="shared" si="9"/>
        <v>25.67</v>
      </c>
      <c r="K41" s="27">
        <f t="shared" si="10"/>
        <v>992.66</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202676.93</v>
      </c>
      <c r="J43" s="164"/>
      <c r="K43" s="165">
        <f>SUBTOTAL(9, K44:K57)</f>
        <v>251789.15000000002</v>
      </c>
      <c r="L43" s="170"/>
      <c r="M43" s="171"/>
      <c r="N43" s="172"/>
    </row>
    <row r="44" spans="1:14" s="18" customFormat="1" ht="30" x14ac:dyDescent="0.25">
      <c r="B44" s="129" t="s">
        <v>971</v>
      </c>
      <c r="C44" s="120" t="s">
        <v>1097</v>
      </c>
      <c r="D44" s="121" t="s">
        <v>1098</v>
      </c>
      <c r="E44" s="82" t="s">
        <v>1009</v>
      </c>
      <c r="F44" s="130" t="s">
        <v>1039</v>
      </c>
      <c r="G44" s="161">
        <v>1230</v>
      </c>
      <c r="H44" s="132">
        <v>39.619999999999997</v>
      </c>
      <c r="I44" s="133">
        <f t="shared" si="11"/>
        <v>48732.6</v>
      </c>
      <c r="J44" s="134">
        <f t="shared" si="9"/>
        <v>49.22</v>
      </c>
      <c r="K44" s="135">
        <f t="shared" ref="K44:K57" si="12">ROUND(J44*G44,2)</f>
        <v>60540.6</v>
      </c>
      <c r="L44" s="15"/>
      <c r="M44" s="16"/>
      <c r="N44" s="17"/>
    </row>
    <row r="45" spans="1:14" s="18" customFormat="1" ht="30" x14ac:dyDescent="0.25">
      <c r="B45" s="29" t="s">
        <v>972</v>
      </c>
      <c r="C45" s="80" t="s">
        <v>1027</v>
      </c>
      <c r="D45" s="81" t="s">
        <v>1099</v>
      </c>
      <c r="E45" s="82" t="s">
        <v>1005</v>
      </c>
      <c r="F45" s="73" t="s">
        <v>1039</v>
      </c>
      <c r="G45" s="84">
        <v>63.91</v>
      </c>
      <c r="H45" s="86">
        <v>322.69</v>
      </c>
      <c r="I45" s="28">
        <f t="shared" si="11"/>
        <v>20623.12</v>
      </c>
      <c r="J45" s="55">
        <f t="shared" si="9"/>
        <v>400.88</v>
      </c>
      <c r="K45" s="27">
        <f t="shared" si="12"/>
        <v>25620.240000000002</v>
      </c>
      <c r="L45" s="15"/>
      <c r="M45" s="16"/>
      <c r="N45" s="17"/>
    </row>
    <row r="46" spans="1:14" s="18" customFormat="1" ht="30" x14ac:dyDescent="0.25">
      <c r="B46" s="29" t="s">
        <v>973</v>
      </c>
      <c r="C46" s="80" t="s">
        <v>1022</v>
      </c>
      <c r="D46" s="81" t="s">
        <v>1023</v>
      </c>
      <c r="E46" s="82" t="s">
        <v>1021</v>
      </c>
      <c r="F46" s="73" t="s">
        <v>1039</v>
      </c>
      <c r="G46" s="84">
        <v>43.4</v>
      </c>
      <c r="H46" s="86">
        <v>77.81</v>
      </c>
      <c r="I46" s="28">
        <f t="shared" si="11"/>
        <v>3376.95</v>
      </c>
      <c r="J46" s="55">
        <f t="shared" si="9"/>
        <v>96.66</v>
      </c>
      <c r="K46" s="27">
        <f t="shared" si="12"/>
        <v>4195.04</v>
      </c>
      <c r="L46" s="15"/>
      <c r="M46" s="16"/>
      <c r="N46" s="17"/>
    </row>
    <row r="47" spans="1:14" s="18" customFormat="1" ht="30" x14ac:dyDescent="0.25">
      <c r="B47" s="29" t="s">
        <v>1084</v>
      </c>
      <c r="C47" s="80" t="s">
        <v>1024</v>
      </c>
      <c r="D47" s="81" t="s">
        <v>1025</v>
      </c>
      <c r="E47" s="82" t="s">
        <v>1021</v>
      </c>
      <c r="F47" s="73" t="s">
        <v>1039</v>
      </c>
      <c r="G47" s="84">
        <v>0</v>
      </c>
      <c r="H47" s="86">
        <v>148.18</v>
      </c>
      <c r="I47" s="28">
        <f t="shared" si="11"/>
        <v>0</v>
      </c>
      <c r="J47" s="55">
        <f t="shared" si="9"/>
        <v>184.08</v>
      </c>
      <c r="K47" s="27">
        <f t="shared" si="12"/>
        <v>0</v>
      </c>
      <c r="L47" s="15"/>
      <c r="M47" s="16"/>
      <c r="N47" s="17"/>
    </row>
    <row r="48" spans="1:14" s="18" customFormat="1" ht="30" x14ac:dyDescent="0.25">
      <c r="B48" s="29" t="s">
        <v>1085</v>
      </c>
      <c r="C48" s="80" t="s">
        <v>1100</v>
      </c>
      <c r="D48" s="81" t="s">
        <v>1101</v>
      </c>
      <c r="E48" s="82" t="s">
        <v>1021</v>
      </c>
      <c r="F48" s="73" t="s">
        <v>1039</v>
      </c>
      <c r="G48" s="84">
        <v>366.6</v>
      </c>
      <c r="H48" s="86">
        <v>245.67</v>
      </c>
      <c r="I48" s="28">
        <f t="shared" si="11"/>
        <v>90062.62</v>
      </c>
      <c r="J48" s="55">
        <f t="shared" si="9"/>
        <v>305.2</v>
      </c>
      <c r="K48" s="27">
        <f t="shared" si="12"/>
        <v>111886.32</v>
      </c>
      <c r="L48" s="15"/>
      <c r="M48" s="16"/>
      <c r="N48" s="17"/>
    </row>
    <row r="49" spans="2:14" s="18" customFormat="1" ht="75" x14ac:dyDescent="0.25">
      <c r="B49" s="29" t="s">
        <v>1086</v>
      </c>
      <c r="C49" s="116" t="s">
        <v>1102</v>
      </c>
      <c r="D49" s="113" t="s">
        <v>1103</v>
      </c>
      <c r="E49" s="116" t="s">
        <v>1021</v>
      </c>
      <c r="F49" s="73" t="s">
        <v>1039</v>
      </c>
      <c r="G49" s="114">
        <v>702.55</v>
      </c>
      <c r="H49" s="115">
        <v>22.44</v>
      </c>
      <c r="I49" s="28">
        <f t="shared" si="11"/>
        <v>15765.22</v>
      </c>
      <c r="J49" s="55">
        <f t="shared" si="9"/>
        <v>27.88</v>
      </c>
      <c r="K49" s="27">
        <f t="shared" si="12"/>
        <v>19587.09</v>
      </c>
      <c r="L49" s="15"/>
      <c r="M49" s="16"/>
      <c r="N49" s="17"/>
    </row>
    <row r="50" spans="2:14" s="18" customFormat="1" ht="30" x14ac:dyDescent="0.25">
      <c r="B50" s="29" t="s">
        <v>1087</v>
      </c>
      <c r="C50" s="80" t="s">
        <v>1104</v>
      </c>
      <c r="D50" s="81" t="s">
        <v>1105</v>
      </c>
      <c r="E50" s="82" t="s">
        <v>1044</v>
      </c>
      <c r="F50" s="73" t="s">
        <v>1039</v>
      </c>
      <c r="G50" s="84">
        <v>7</v>
      </c>
      <c r="H50" s="86">
        <v>1265.78</v>
      </c>
      <c r="I50" s="28">
        <f t="shared" si="11"/>
        <v>8860.4599999999991</v>
      </c>
      <c r="J50" s="55">
        <f t="shared" si="9"/>
        <v>1572.48</v>
      </c>
      <c r="K50" s="27">
        <f t="shared" si="12"/>
        <v>11007.36</v>
      </c>
      <c r="L50" s="15"/>
      <c r="M50" s="16"/>
      <c r="N50" s="17"/>
    </row>
    <row r="51" spans="2:14" s="18" customFormat="1" x14ac:dyDescent="0.25">
      <c r="B51" s="29" t="s">
        <v>1088</v>
      </c>
      <c r="C51" s="80" t="s">
        <v>1028</v>
      </c>
      <c r="D51" s="81" t="s">
        <v>1106</v>
      </c>
      <c r="E51" s="82" t="s">
        <v>1044</v>
      </c>
      <c r="F51" s="73" t="s">
        <v>1039</v>
      </c>
      <c r="G51" s="84">
        <v>9</v>
      </c>
      <c r="H51" s="86">
        <v>398.63</v>
      </c>
      <c r="I51" s="28">
        <f t="shared" si="11"/>
        <v>3587.67</v>
      </c>
      <c r="J51" s="55">
        <f t="shared" si="9"/>
        <v>495.22</v>
      </c>
      <c r="K51" s="27">
        <f t="shared" si="12"/>
        <v>4456.9799999999996</v>
      </c>
      <c r="L51" s="15"/>
      <c r="M51" s="16"/>
      <c r="N51" s="17"/>
    </row>
    <row r="52" spans="2:14" s="18" customFormat="1" ht="45" x14ac:dyDescent="0.25">
      <c r="B52" s="29" t="s">
        <v>1089</v>
      </c>
      <c r="C52" s="80" t="s">
        <v>1026</v>
      </c>
      <c r="D52" s="81" t="s">
        <v>1107</v>
      </c>
      <c r="E52" s="82" t="s">
        <v>1044</v>
      </c>
      <c r="F52" s="73" t="s">
        <v>1039</v>
      </c>
      <c r="G52" s="84">
        <v>14</v>
      </c>
      <c r="H52" s="86">
        <v>815.35</v>
      </c>
      <c r="I52" s="28">
        <f t="shared" si="11"/>
        <v>11414.9</v>
      </c>
      <c r="J52" s="55">
        <f t="shared" si="9"/>
        <v>1012.91</v>
      </c>
      <c r="K52" s="27">
        <f t="shared" si="12"/>
        <v>14180.74</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0</v>
      </c>
      <c r="H54" s="86">
        <v>783.41</v>
      </c>
      <c r="I54" s="28">
        <f t="shared" si="11"/>
        <v>0</v>
      </c>
      <c r="J54" s="55">
        <f t="shared" si="9"/>
        <v>973.23</v>
      </c>
      <c r="K54" s="27">
        <f t="shared" si="12"/>
        <v>0</v>
      </c>
      <c r="L54" s="15"/>
      <c r="M54" s="16"/>
      <c r="N54" s="17"/>
    </row>
    <row r="55" spans="2:14" s="18" customFormat="1" ht="30" x14ac:dyDescent="0.25">
      <c r="B55" s="29" t="s">
        <v>1092</v>
      </c>
      <c r="C55" s="80" t="s">
        <v>1110</v>
      </c>
      <c r="D55" s="81" t="s">
        <v>1111</v>
      </c>
      <c r="E55" s="82" t="s">
        <v>1021</v>
      </c>
      <c r="F55" s="73" t="s">
        <v>1039</v>
      </c>
      <c r="G55" s="117">
        <v>1.2</v>
      </c>
      <c r="H55" s="86">
        <v>211.16</v>
      </c>
      <c r="I55" s="28">
        <f t="shared" si="11"/>
        <v>253.39</v>
      </c>
      <c r="J55" s="55">
        <f t="shared" si="9"/>
        <v>262.32</v>
      </c>
      <c r="K55" s="27">
        <f t="shared" si="12"/>
        <v>314.77999999999997</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0</v>
      </c>
      <c r="H57" s="125">
        <v>92.44</v>
      </c>
      <c r="I57" s="126">
        <f t="shared" si="11"/>
        <v>0</v>
      </c>
      <c r="J57" s="127">
        <f t="shared" si="9"/>
        <v>114.84</v>
      </c>
      <c r="K57" s="128">
        <f t="shared" si="12"/>
        <v>0</v>
      </c>
      <c r="L57" s="15"/>
      <c r="M57" s="16"/>
      <c r="N57" s="17"/>
    </row>
    <row r="58" spans="2:14" s="18" customFormat="1" ht="17.25" customHeight="1" x14ac:dyDescent="0.25">
      <c r="B58" s="136">
        <v>6</v>
      </c>
      <c r="C58" s="259" t="s">
        <v>1095</v>
      </c>
      <c r="D58" s="259"/>
      <c r="E58" s="82"/>
      <c r="F58" s="138"/>
      <c r="G58" s="139"/>
      <c r="H58" s="140"/>
      <c r="I58" s="138">
        <f>SUBTOTAL(9, I59:I64)</f>
        <v>28654.739999999998</v>
      </c>
      <c r="J58" s="138"/>
      <c r="K58" s="141">
        <f>SUBTOTAL(9, K59:K64)</f>
        <v>35600.229999999996</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4.96</v>
      </c>
      <c r="H60" s="86">
        <v>92.44</v>
      </c>
      <c r="I60" s="28">
        <f t="shared" si="13"/>
        <v>458.5</v>
      </c>
      <c r="J60" s="55">
        <f t="shared" si="14"/>
        <v>114.84</v>
      </c>
      <c r="K60" s="27">
        <f t="shared" si="15"/>
        <v>569.61</v>
      </c>
      <c r="L60" s="15"/>
      <c r="M60" s="16"/>
      <c r="N60" s="17"/>
    </row>
    <row r="61" spans="2:14" s="18" customFormat="1" ht="45" x14ac:dyDescent="0.25">
      <c r="B61" s="29" t="s">
        <v>1123</v>
      </c>
      <c r="C61" s="80" t="s">
        <v>1114</v>
      </c>
      <c r="D61" s="81" t="s">
        <v>1115</v>
      </c>
      <c r="E61" s="82" t="s">
        <v>1005</v>
      </c>
      <c r="F61" s="73" t="s">
        <v>1039</v>
      </c>
      <c r="G61" s="84">
        <v>12.64</v>
      </c>
      <c r="H61" s="86">
        <v>374.82</v>
      </c>
      <c r="I61" s="28">
        <f t="shared" si="13"/>
        <v>4737.72</v>
      </c>
      <c r="J61" s="55">
        <f t="shared" si="14"/>
        <v>465.64</v>
      </c>
      <c r="K61" s="27">
        <f t="shared" si="15"/>
        <v>5885.69</v>
      </c>
      <c r="L61" s="15"/>
      <c r="M61" s="16"/>
      <c r="N61" s="17"/>
    </row>
    <row r="62" spans="2:14" s="18" customFormat="1" ht="45" x14ac:dyDescent="0.25">
      <c r="B62" s="29" t="s">
        <v>1124</v>
      </c>
      <c r="C62" s="80" t="s">
        <v>1116</v>
      </c>
      <c r="D62" s="81" t="s">
        <v>1117</v>
      </c>
      <c r="E62" s="82" t="s">
        <v>1147</v>
      </c>
      <c r="F62" s="73" t="s">
        <v>1039</v>
      </c>
      <c r="G62" s="83">
        <v>1011.2</v>
      </c>
      <c r="H62" s="86">
        <v>6.8</v>
      </c>
      <c r="I62" s="28">
        <f t="shared" si="13"/>
        <v>6876.16</v>
      </c>
      <c r="J62" s="55">
        <f t="shared" si="14"/>
        <v>8.4499999999999993</v>
      </c>
      <c r="K62" s="27">
        <f t="shared" si="15"/>
        <v>8544.64</v>
      </c>
      <c r="L62" s="15"/>
      <c r="M62" s="16"/>
      <c r="N62" s="17"/>
    </row>
    <row r="63" spans="2:14" s="18" customFormat="1" ht="45" x14ac:dyDescent="0.25">
      <c r="B63" s="29" t="s">
        <v>1125</v>
      </c>
      <c r="C63" s="80" t="s">
        <v>1118</v>
      </c>
      <c r="D63" s="81" t="s">
        <v>1119</v>
      </c>
      <c r="E63" s="82" t="s">
        <v>1009</v>
      </c>
      <c r="F63" s="73" t="s">
        <v>1039</v>
      </c>
      <c r="G63" s="83">
        <v>47.68</v>
      </c>
      <c r="H63" s="86">
        <v>51.05</v>
      </c>
      <c r="I63" s="28">
        <f t="shared" si="13"/>
        <v>2434.06</v>
      </c>
      <c r="J63" s="55">
        <f t="shared" si="14"/>
        <v>63.42</v>
      </c>
      <c r="K63" s="27">
        <f t="shared" si="15"/>
        <v>3023.87</v>
      </c>
      <c r="L63" s="15"/>
      <c r="M63" s="16"/>
      <c r="N63" s="17"/>
    </row>
    <row r="64" spans="2:14" s="18" customFormat="1" ht="60" x14ac:dyDescent="0.25">
      <c r="B64" s="122" t="s">
        <v>1126</v>
      </c>
      <c r="C64" s="118" t="s">
        <v>1120</v>
      </c>
      <c r="D64" s="119" t="s">
        <v>1121</v>
      </c>
      <c r="E64" s="82" t="s">
        <v>1005</v>
      </c>
      <c r="F64" s="123" t="s">
        <v>1039</v>
      </c>
      <c r="G64" s="124">
        <v>19.809999999999999</v>
      </c>
      <c r="H64" s="125">
        <v>714.2</v>
      </c>
      <c r="I64" s="126">
        <f t="shared" si="13"/>
        <v>14148.3</v>
      </c>
      <c r="J64" s="127">
        <f t="shared" si="14"/>
        <v>887.25</v>
      </c>
      <c r="K64" s="128">
        <f t="shared" si="15"/>
        <v>17576.419999999998</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100.69</v>
      </c>
      <c r="J72" s="55"/>
      <c r="K72" s="27">
        <f>SUBTOTAL(9,K73:K75)</f>
        <v>120.83</v>
      </c>
      <c r="L72" s="15"/>
      <c r="M72" s="16"/>
      <c r="N72" s="17"/>
    </row>
    <row r="73" spans="2:14" s="18" customFormat="1" ht="75" x14ac:dyDescent="0.25">
      <c r="B73" s="29" t="s">
        <v>1139</v>
      </c>
      <c r="C73" s="80" t="s">
        <v>1104</v>
      </c>
      <c r="D73" s="81" t="s">
        <v>1142</v>
      </c>
      <c r="E73" s="82" t="s">
        <v>1009</v>
      </c>
      <c r="F73" s="73" t="s">
        <v>1039</v>
      </c>
      <c r="G73" s="84">
        <v>2013.84</v>
      </c>
      <c r="H73" s="86">
        <v>0.05</v>
      </c>
      <c r="I73" s="28">
        <f t="shared" ref="I73:I75" si="16">ROUND(H73*G73,2)</f>
        <v>100.69</v>
      </c>
      <c r="J73" s="55">
        <f t="shared" ref="J73:J75" si="17">ROUND(H73*(1+IF(F73="BDI 1",$C$8,IF(F73="BDI 2",$C$9,0))),2)</f>
        <v>0.06</v>
      </c>
      <c r="K73" s="27">
        <f t="shared" ref="K73:K75" si="18">ROUND(J73*G73,2)</f>
        <v>120.83</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 t="shared" si="17"/>
        <v>133.87</v>
      </c>
      <c r="K74" s="27">
        <f t="shared" si="18"/>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436913.18</v>
      </c>
      <c r="J76" s="57" t="s">
        <v>977</v>
      </c>
      <c r="K76" s="79">
        <f>SUBTOTAL(9,K15:K75)</f>
        <v>542662.39</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619" priority="17">
      <formula>LEN($B15)=1</formula>
    </cfRule>
  </conditionalFormatting>
  <conditionalFormatting sqref="E17:E20 G17:G20">
    <cfRule type="expression" dxfId="618" priority="14">
      <formula>LEN($B17)=1</formula>
    </cfRule>
  </conditionalFormatting>
  <conditionalFormatting sqref="D17:D20">
    <cfRule type="expression" dxfId="617" priority="16">
      <formula>LEN($B17)=1</formula>
    </cfRule>
  </conditionalFormatting>
  <conditionalFormatting sqref="C17:C20">
    <cfRule type="expression" dxfId="616" priority="15">
      <formula>LEN($B17)=1</formula>
    </cfRule>
  </conditionalFormatting>
  <conditionalFormatting sqref="F17:F20">
    <cfRule type="expression" dxfId="615" priority="13">
      <formula>LEN($B17)=1</formula>
    </cfRule>
  </conditionalFormatting>
  <conditionalFormatting sqref="H17:H20">
    <cfRule type="expression" dxfId="614" priority="12">
      <formula>LEN($B17)=1</formula>
    </cfRule>
  </conditionalFormatting>
  <conditionalFormatting sqref="D22:E33">
    <cfRule type="expression" dxfId="613" priority="11">
      <formula>LEN($B22)=1</formula>
    </cfRule>
  </conditionalFormatting>
  <conditionalFormatting sqref="C22:C33">
    <cfRule type="expression" dxfId="612" priority="10">
      <formula>LEN($B22)=1</formula>
    </cfRule>
  </conditionalFormatting>
  <conditionalFormatting sqref="H22:H33">
    <cfRule type="expression" dxfId="611" priority="9">
      <formula>LEN($B22)=1</formula>
    </cfRule>
  </conditionalFormatting>
  <conditionalFormatting sqref="H16">
    <cfRule type="expression" dxfId="610" priority="6">
      <formula>LEN($B16)=1</formula>
    </cfRule>
  </conditionalFormatting>
  <conditionalFormatting sqref="I16:K16">
    <cfRule type="expression" dxfId="609" priority="8">
      <formula>LEN($B16)=1</formula>
    </cfRule>
  </conditionalFormatting>
  <conditionalFormatting sqref="C16:G16">
    <cfRule type="expression" dxfId="608" priority="7">
      <formula>LEN($B16)=1</formula>
    </cfRule>
  </conditionalFormatting>
  <conditionalFormatting sqref="G19">
    <cfRule type="expression" dxfId="607" priority="5">
      <formula>LEN($B19)=1</formula>
    </cfRule>
  </conditionalFormatting>
  <conditionalFormatting sqref="G20">
    <cfRule type="expression" dxfId="606" priority="4">
      <formula>LEN($B20)=1</formula>
    </cfRule>
  </conditionalFormatting>
  <conditionalFormatting sqref="H16">
    <cfRule type="expression" dxfId="605" priority="3">
      <formula>LEN($B16)=1</formula>
    </cfRule>
  </conditionalFormatting>
  <conditionalFormatting sqref="H16">
    <cfRule type="expression" dxfId="604" priority="2">
      <formula>LEN($B16)=1</formula>
    </cfRule>
  </conditionalFormatting>
  <conditionalFormatting sqref="H16">
    <cfRule type="expression" dxfId="603" priority="1">
      <formula>LEN($B16)=1</formula>
    </cfRule>
  </conditionalFormatting>
  <dataValidations disablePrompts="1"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7.570312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1153</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1956.38</v>
      </c>
      <c r="J15" s="54"/>
      <c r="K15" s="77">
        <f>SUBTOTAL(9,K16:K20)</f>
        <v>5172.7199999999993</v>
      </c>
      <c r="L15" s="15"/>
    </row>
    <row r="16" spans="2:14" s="18" customFormat="1" ht="15" customHeight="1" x14ac:dyDescent="0.25">
      <c r="B16" s="26" t="s">
        <v>955</v>
      </c>
      <c r="C16" s="183" t="s">
        <v>1104</v>
      </c>
      <c r="D16" s="194" t="s">
        <v>1173</v>
      </c>
      <c r="E16" s="82" t="s">
        <v>1044</v>
      </c>
      <c r="F16" s="195" t="s">
        <v>1039</v>
      </c>
      <c r="G16" s="231">
        <f>ROUND(SUM(0.1443/18),5)</f>
        <v>8.0199999999999994E-3</v>
      </c>
      <c r="H16" s="193">
        <v>275242.32</v>
      </c>
      <c r="I16" s="133">
        <f>ROUND(H16*G16,2)</f>
        <v>2207.44</v>
      </c>
      <c r="J16" s="134">
        <f>ROUND(H16*(1+IF(F16="BDI 1",$C$8,IF(F16="BDI 2",$C$9,0))),2)</f>
        <v>341933.53</v>
      </c>
      <c r="K16" s="135">
        <f>ROUND(J16*G16,2)</f>
        <v>2742.31</v>
      </c>
      <c r="L16" s="15"/>
    </row>
    <row r="17" spans="2:14" s="18" customFormat="1" ht="71.25" x14ac:dyDescent="0.25">
      <c r="B17" s="26" t="s">
        <v>956</v>
      </c>
      <c r="C17" s="109" t="s">
        <v>1047</v>
      </c>
      <c r="D17" s="108" t="s">
        <v>1043</v>
      </c>
      <c r="E17" s="27" t="s">
        <v>1044</v>
      </c>
      <c r="F17" s="73" t="s">
        <v>1039</v>
      </c>
      <c r="G17" s="110">
        <v>1</v>
      </c>
      <c r="H17" s="110">
        <v>1110.6500000000001</v>
      </c>
      <c r="I17" s="28">
        <f>ROUND(H17*G17,2)</f>
        <v>1110.6500000000001</v>
      </c>
      <c r="J17" s="55">
        <f>ROUND(H17*(1+IF(F17="BDI 1",$C$8,IF(F17="BDI 2",$C$9,0))),2)</f>
        <v>1379.76</v>
      </c>
      <c r="K17" s="27">
        <f>ROUND(J17*G17,2)</f>
        <v>1379.76</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0.14430000000000001</v>
      </c>
      <c r="H19" s="110">
        <v>633.51</v>
      </c>
      <c r="I19" s="28">
        <f t="shared" si="0"/>
        <v>91.42</v>
      </c>
      <c r="J19" s="55">
        <f t="shared" si="1"/>
        <v>787.01</v>
      </c>
      <c r="K19" s="27">
        <f>ROUND(J19*G19,2)</f>
        <v>113.57</v>
      </c>
      <c r="L19" s="15"/>
    </row>
    <row r="20" spans="2:14" s="18" customFormat="1" x14ac:dyDescent="0.25">
      <c r="B20" s="26" t="s">
        <v>1174</v>
      </c>
      <c r="C20" s="109" t="s">
        <v>1049</v>
      </c>
      <c r="D20" s="108" t="s">
        <v>1046</v>
      </c>
      <c r="E20" s="27" t="s">
        <v>1006</v>
      </c>
      <c r="F20" s="73" t="s">
        <v>1039</v>
      </c>
      <c r="G20" s="197">
        <v>0.14430000000000001</v>
      </c>
      <c r="H20" s="110">
        <v>515</v>
      </c>
      <c r="I20" s="28">
        <f t="shared" si="0"/>
        <v>74.31</v>
      </c>
      <c r="J20" s="55">
        <f t="shared" si="1"/>
        <v>639.78</v>
      </c>
      <c r="K20" s="27">
        <f>ROUND(J20*G20,2)</f>
        <v>92.32</v>
      </c>
      <c r="L20" s="15"/>
    </row>
    <row r="21" spans="2:14" s="18" customFormat="1" ht="15" customHeight="1" x14ac:dyDescent="0.25">
      <c r="B21" s="26">
        <v>2</v>
      </c>
      <c r="C21" s="46"/>
      <c r="D21" s="47" t="s">
        <v>1010</v>
      </c>
      <c r="E21" s="48"/>
      <c r="F21" s="48"/>
      <c r="G21" s="49"/>
      <c r="H21" s="52"/>
      <c r="I21" s="53">
        <f>SUBTOTAL(9,I22:I33)</f>
        <v>1880.5499999999997</v>
      </c>
      <c r="J21" s="56"/>
      <c r="K21" s="78">
        <f>SUBTOTAL(9,K22:K33)</f>
        <v>2332.6</v>
      </c>
      <c r="L21" s="15"/>
    </row>
    <row r="22" spans="2:14" s="18" customFormat="1" x14ac:dyDescent="0.25">
      <c r="B22" s="26" t="s">
        <v>959</v>
      </c>
      <c r="C22" s="109" t="s">
        <v>1011</v>
      </c>
      <c r="D22" s="108" t="s">
        <v>1050</v>
      </c>
      <c r="E22" s="27" t="s">
        <v>1009</v>
      </c>
      <c r="F22" s="73" t="s">
        <v>1039</v>
      </c>
      <c r="G22" s="84">
        <v>295.47000000000003</v>
      </c>
      <c r="H22" s="110">
        <v>0.86</v>
      </c>
      <c r="I22" s="28">
        <f>ROUND(H22*G22,2)</f>
        <v>254.1</v>
      </c>
      <c r="J22" s="55">
        <f t="shared" ref="J22:J33" si="2">ROUND(H22*(1+IF(F22="BDI 1",$C$8,IF(F22="BDI 2",$C$9,0))),2)</f>
        <v>1.07</v>
      </c>
      <c r="K22" s="27">
        <f>ROUND(J22*G22,2)</f>
        <v>316.14999999999998</v>
      </c>
      <c r="L22" s="15"/>
      <c r="M22" s="16"/>
      <c r="N22" s="17"/>
    </row>
    <row r="23" spans="2:14" s="18" customFormat="1" ht="28.5" x14ac:dyDescent="0.25">
      <c r="B23" s="26" t="s">
        <v>960</v>
      </c>
      <c r="C23" s="109" t="s">
        <v>1060</v>
      </c>
      <c r="D23" s="108" t="s">
        <v>1051</v>
      </c>
      <c r="E23" s="27" t="s">
        <v>1009</v>
      </c>
      <c r="F23" s="73" t="s">
        <v>1039</v>
      </c>
      <c r="G23" s="84">
        <v>0</v>
      </c>
      <c r="H23" s="110">
        <v>2.59</v>
      </c>
      <c r="I23" s="28">
        <f t="shared" ref="I23:I27" si="3">ROUND(H23*G23,2)</f>
        <v>0</v>
      </c>
      <c r="J23" s="55">
        <f t="shared" si="2"/>
        <v>3.22</v>
      </c>
      <c r="K23" s="27">
        <f>ROUND(J23*G23,2)</f>
        <v>0</v>
      </c>
      <c r="L23" s="15"/>
      <c r="M23" s="16"/>
      <c r="N23" s="17"/>
    </row>
    <row r="24" spans="2:14" s="18" customFormat="1" ht="25.5" customHeight="1" x14ac:dyDescent="0.25">
      <c r="B24" s="26" t="s">
        <v>961</v>
      </c>
      <c r="C24" s="109" t="s">
        <v>1012</v>
      </c>
      <c r="D24" s="108" t="s">
        <v>1013</v>
      </c>
      <c r="E24" s="27" t="s">
        <v>1005</v>
      </c>
      <c r="F24" s="73" t="s">
        <v>1039</v>
      </c>
      <c r="G24" s="84">
        <v>0</v>
      </c>
      <c r="H24" s="110">
        <v>3.64</v>
      </c>
      <c r="I24" s="28">
        <f t="shared" si="3"/>
        <v>0</v>
      </c>
      <c r="J24" s="55">
        <f t="shared" si="2"/>
        <v>4.5199999999999996</v>
      </c>
      <c r="K24" s="27">
        <f>ROUND(J24*G24,2)</f>
        <v>0</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3">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0</v>
      </c>
      <c r="H29" s="110">
        <v>3.3</v>
      </c>
      <c r="I29" s="28">
        <f t="shared" ref="I29:I33" si="5">ROUND(H29*G29,2)</f>
        <v>0</v>
      </c>
      <c r="J29" s="55">
        <f t="shared" si="2"/>
        <v>4.0999999999999996</v>
      </c>
      <c r="K29" s="27">
        <f>ROUND(J29*G29,2)</f>
        <v>0</v>
      </c>
      <c r="L29" s="15"/>
      <c r="M29" s="16"/>
      <c r="N29" s="17"/>
    </row>
    <row r="30" spans="2:14" s="18" customFormat="1" ht="71.25" x14ac:dyDescent="0.25">
      <c r="B30" s="26" t="s">
        <v>1070</v>
      </c>
      <c r="C30" s="109" t="s">
        <v>1066</v>
      </c>
      <c r="D30" s="108" t="s">
        <v>1056</v>
      </c>
      <c r="E30" s="27" t="s">
        <v>1005</v>
      </c>
      <c r="F30" s="73" t="s">
        <v>1039</v>
      </c>
      <c r="G30" s="111">
        <v>59.09</v>
      </c>
      <c r="H30" s="110">
        <v>14.25</v>
      </c>
      <c r="I30" s="28">
        <f t="shared" si="5"/>
        <v>842.03</v>
      </c>
      <c r="J30" s="55">
        <f t="shared" si="2"/>
        <v>17.7</v>
      </c>
      <c r="K30" s="27">
        <f>ROUND(J30*G30,2)</f>
        <v>1045.8900000000001</v>
      </c>
      <c r="L30" s="15"/>
      <c r="M30" s="16"/>
      <c r="N30" s="17"/>
    </row>
    <row r="31" spans="2:14" s="18" customFormat="1" x14ac:dyDescent="0.25">
      <c r="B31" s="26" t="s">
        <v>1071</v>
      </c>
      <c r="C31" s="109" t="s">
        <v>1014</v>
      </c>
      <c r="D31" s="108" t="s">
        <v>1057</v>
      </c>
      <c r="E31" s="27" t="s">
        <v>1005</v>
      </c>
      <c r="F31" s="73" t="s">
        <v>1039</v>
      </c>
      <c r="G31" s="84">
        <v>0</v>
      </c>
      <c r="H31" s="110">
        <v>31.69</v>
      </c>
      <c r="I31" s="28">
        <f t="shared" si="5"/>
        <v>0</v>
      </c>
      <c r="J31" s="55">
        <f t="shared" si="2"/>
        <v>39.369999999999997</v>
      </c>
      <c r="K31" s="27">
        <f>ROUND(J31*G31,2)</f>
        <v>0</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1329.53</v>
      </c>
      <c r="H33" s="146">
        <v>0.59</v>
      </c>
      <c r="I33" s="126">
        <f t="shared" si="5"/>
        <v>784.42</v>
      </c>
      <c r="J33" s="127">
        <f t="shared" si="2"/>
        <v>0.73</v>
      </c>
      <c r="K33" s="128">
        <f t="shared" ref="K33" si="6">ROUND(J33*G33,2)</f>
        <v>970.56</v>
      </c>
      <c r="L33" s="15"/>
      <c r="M33" s="16"/>
      <c r="N33" s="17"/>
    </row>
    <row r="34" spans="1:14" s="18" customFormat="1" x14ac:dyDescent="0.25">
      <c r="B34" s="151">
        <v>3</v>
      </c>
      <c r="C34" s="152"/>
      <c r="D34" s="153" t="s">
        <v>1076</v>
      </c>
      <c r="E34" s="138"/>
      <c r="F34" s="138"/>
      <c r="G34" s="154"/>
      <c r="H34" s="155"/>
      <c r="I34" s="156">
        <f>SUBTOTAL(9,I35:I36)</f>
        <v>16038.23</v>
      </c>
      <c r="J34" s="157"/>
      <c r="K34" s="141">
        <f>SUBTOTAL(9,K35:K36)</f>
        <v>19924.18</v>
      </c>
      <c r="L34" s="15"/>
      <c r="M34" s="16"/>
      <c r="N34" s="17"/>
    </row>
    <row r="35" spans="1:14" s="18" customFormat="1" ht="30" x14ac:dyDescent="0.25">
      <c r="B35" s="25" t="s">
        <v>964</v>
      </c>
      <c r="C35" s="147" t="s">
        <v>1033</v>
      </c>
      <c r="D35" s="148" t="s">
        <v>1074</v>
      </c>
      <c r="E35" s="112" t="s">
        <v>1021</v>
      </c>
      <c r="F35" s="130" t="s">
        <v>1039</v>
      </c>
      <c r="G35" s="149">
        <v>120.55</v>
      </c>
      <c r="H35" s="150">
        <v>43.43</v>
      </c>
      <c r="I35" s="133">
        <f>ROUND(H35*G35,2)</f>
        <v>5235.49</v>
      </c>
      <c r="J35" s="134">
        <f t="shared" ref="J35:J36" si="7">ROUND(H35*(1+IF(F35="BDI 1",$C$8,IF(F35="BDI 2",$C$9,0))),2)</f>
        <v>53.95</v>
      </c>
      <c r="K35" s="135">
        <f>ROUND(J35*G35,2)</f>
        <v>6503.67</v>
      </c>
      <c r="L35" s="15"/>
      <c r="M35" s="16"/>
      <c r="N35" s="17"/>
    </row>
    <row r="36" spans="1:14" s="18" customFormat="1" ht="60" x14ac:dyDescent="0.25">
      <c r="B36" s="142" t="s">
        <v>965</v>
      </c>
      <c r="C36" s="158" t="s">
        <v>1034</v>
      </c>
      <c r="D36" s="119" t="s">
        <v>1075</v>
      </c>
      <c r="E36" s="82" t="s">
        <v>1009</v>
      </c>
      <c r="F36" s="123" t="s">
        <v>1039</v>
      </c>
      <c r="G36" s="159">
        <v>235.2</v>
      </c>
      <c r="H36" s="160">
        <v>45.93</v>
      </c>
      <c r="I36" s="126">
        <f t="shared" ref="I36" si="8">ROUND(H36*G36,2)</f>
        <v>10802.74</v>
      </c>
      <c r="J36" s="127">
        <f t="shared" si="7"/>
        <v>57.06</v>
      </c>
      <c r="K36" s="128">
        <f>ROUND(J36*G36,2)</f>
        <v>13420.51</v>
      </c>
      <c r="L36" s="15"/>
      <c r="M36" s="16"/>
      <c r="N36" s="17"/>
    </row>
    <row r="37" spans="1:14" s="18" customFormat="1" x14ac:dyDescent="0.25">
      <c r="B37" s="151">
        <v>4</v>
      </c>
      <c r="C37" s="152"/>
      <c r="D37" s="153" t="s">
        <v>1077</v>
      </c>
      <c r="E37" s="138"/>
      <c r="F37" s="138"/>
      <c r="G37" s="154"/>
      <c r="H37" s="155"/>
      <c r="I37" s="156">
        <f>SUBTOTAL(9,I38:I42)</f>
        <v>0</v>
      </c>
      <c r="J37" s="157"/>
      <c r="K37" s="141">
        <f>SUBTOTAL(9,K38:K42)</f>
        <v>0</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 t="shared" ref="J38:J57" si="9">ROUND(H38*(1+IF(F38="BDI 1",$C$8,IF(F38="BDI 2",$C$9,0))),2)</f>
        <v>152.06</v>
      </c>
      <c r="K38" s="135">
        <f t="shared" ref="K38:K42" si="10">ROUND(J38*G38,2)</f>
        <v>0</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0</v>
      </c>
      <c r="H41" s="86">
        <v>20.66</v>
      </c>
      <c r="I41" s="28">
        <f t="shared" si="11"/>
        <v>0</v>
      </c>
      <c r="J41" s="55">
        <f t="shared" si="9"/>
        <v>25.67</v>
      </c>
      <c r="K41" s="27">
        <f t="shared" si="10"/>
        <v>0</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2705.14</v>
      </c>
      <c r="J43" s="164"/>
      <c r="K43" s="165">
        <f>SUBTOTAL(9, K44:K57)</f>
        <v>3360.93</v>
      </c>
      <c r="L43" s="170"/>
      <c r="M43" s="171"/>
      <c r="N43" s="172"/>
    </row>
    <row r="44" spans="1:14" s="18" customFormat="1" ht="30" x14ac:dyDescent="0.25">
      <c r="B44" s="129" t="s">
        <v>971</v>
      </c>
      <c r="C44" s="120" t="s">
        <v>1097</v>
      </c>
      <c r="D44" s="121" t="s">
        <v>1098</v>
      </c>
      <c r="E44" s="82" t="s">
        <v>1009</v>
      </c>
      <c r="F44" s="130" t="s">
        <v>1039</v>
      </c>
      <c r="G44" s="161">
        <v>0</v>
      </c>
      <c r="H44" s="132">
        <v>39.619999999999997</v>
      </c>
      <c r="I44" s="133">
        <f t="shared" si="11"/>
        <v>0</v>
      </c>
      <c r="J44" s="134">
        <f t="shared" si="9"/>
        <v>49.22</v>
      </c>
      <c r="K44" s="135">
        <f t="shared" ref="K44:K57" si="12">ROUND(J44*G44,2)</f>
        <v>0</v>
      </c>
      <c r="L44" s="15"/>
      <c r="M44" s="16"/>
      <c r="N44" s="17"/>
    </row>
    <row r="45" spans="1:14" s="18" customFormat="1" ht="30" x14ac:dyDescent="0.25">
      <c r="B45" s="29" t="s">
        <v>972</v>
      </c>
      <c r="C45" s="80" t="s">
        <v>1027</v>
      </c>
      <c r="D45" s="81" t="s">
        <v>1099</v>
      </c>
      <c r="E45" s="82" t="s">
        <v>1005</v>
      </c>
      <c r="F45" s="73" t="s">
        <v>1039</v>
      </c>
      <c r="G45" s="84">
        <v>0</v>
      </c>
      <c r="H45" s="86">
        <v>322.69</v>
      </c>
      <c r="I45" s="28">
        <f t="shared" si="11"/>
        <v>0</v>
      </c>
      <c r="J45" s="55">
        <f t="shared" si="9"/>
        <v>400.88</v>
      </c>
      <c r="K45" s="27">
        <f t="shared" si="12"/>
        <v>0</v>
      </c>
      <c r="L45" s="15"/>
      <c r="M45" s="16"/>
      <c r="N45" s="17"/>
    </row>
    <row r="46" spans="1:14" s="18" customFormat="1" ht="30" x14ac:dyDescent="0.25">
      <c r="B46" s="29" t="s">
        <v>973</v>
      </c>
      <c r="C46" s="80" t="s">
        <v>1022</v>
      </c>
      <c r="D46" s="81" t="s">
        <v>1023</v>
      </c>
      <c r="E46" s="82" t="s">
        <v>1021</v>
      </c>
      <c r="F46" s="73" t="s">
        <v>1039</v>
      </c>
      <c r="G46" s="84">
        <v>0</v>
      </c>
      <c r="H46" s="86">
        <v>77.81</v>
      </c>
      <c r="I46" s="28">
        <f t="shared" si="11"/>
        <v>0</v>
      </c>
      <c r="J46" s="55">
        <f t="shared" si="9"/>
        <v>96.66</v>
      </c>
      <c r="K46" s="27">
        <f t="shared" si="12"/>
        <v>0</v>
      </c>
      <c r="L46" s="15"/>
      <c r="M46" s="16"/>
      <c r="N46" s="17"/>
    </row>
    <row r="47" spans="1:14" s="18" customFormat="1" ht="30" x14ac:dyDescent="0.25">
      <c r="B47" s="29" t="s">
        <v>1084</v>
      </c>
      <c r="C47" s="80" t="s">
        <v>1024</v>
      </c>
      <c r="D47" s="81" t="s">
        <v>1025</v>
      </c>
      <c r="E47" s="82" t="s">
        <v>1021</v>
      </c>
      <c r="F47" s="73" t="s">
        <v>1039</v>
      </c>
      <c r="G47" s="84">
        <v>0</v>
      </c>
      <c r="H47" s="86">
        <v>148.18</v>
      </c>
      <c r="I47" s="28">
        <f t="shared" si="11"/>
        <v>0</v>
      </c>
      <c r="J47" s="55">
        <f t="shared" si="9"/>
        <v>184.08</v>
      </c>
      <c r="K47" s="27">
        <f t="shared" si="12"/>
        <v>0</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120.55</v>
      </c>
      <c r="H49" s="115">
        <v>22.44</v>
      </c>
      <c r="I49" s="28">
        <f t="shared" si="11"/>
        <v>2705.14</v>
      </c>
      <c r="J49" s="55">
        <f t="shared" si="9"/>
        <v>27.88</v>
      </c>
      <c r="K49" s="27">
        <f t="shared" si="12"/>
        <v>3360.93</v>
      </c>
      <c r="L49" s="15"/>
      <c r="M49" s="16"/>
      <c r="N49" s="17"/>
    </row>
    <row r="50" spans="2:14" s="18" customFormat="1" ht="30" x14ac:dyDescent="0.25">
      <c r="B50" s="29" t="s">
        <v>1087</v>
      </c>
      <c r="C50" s="80" t="s">
        <v>1104</v>
      </c>
      <c r="D50" s="81" t="s">
        <v>1105</v>
      </c>
      <c r="E50" s="82" t="s">
        <v>1044</v>
      </c>
      <c r="F50" s="73" t="s">
        <v>1039</v>
      </c>
      <c r="G50" s="84">
        <v>0</v>
      </c>
      <c r="H50" s="86">
        <v>1265.78</v>
      </c>
      <c r="I50" s="28">
        <f t="shared" si="11"/>
        <v>0</v>
      </c>
      <c r="J50" s="55">
        <f t="shared" si="9"/>
        <v>1572.48</v>
      </c>
      <c r="K50" s="27">
        <f t="shared" si="12"/>
        <v>0</v>
      </c>
      <c r="L50" s="15"/>
      <c r="M50" s="16"/>
      <c r="N50" s="17"/>
    </row>
    <row r="51" spans="2:14" s="18" customFormat="1" x14ac:dyDescent="0.25">
      <c r="B51" s="29" t="s">
        <v>1088</v>
      </c>
      <c r="C51" s="80" t="s">
        <v>1028</v>
      </c>
      <c r="D51" s="81" t="s">
        <v>1106</v>
      </c>
      <c r="E51" s="82" t="s">
        <v>1044</v>
      </c>
      <c r="F51" s="73" t="s">
        <v>1039</v>
      </c>
      <c r="G51" s="84">
        <v>0</v>
      </c>
      <c r="H51" s="86">
        <v>398.63</v>
      </c>
      <c r="I51" s="28">
        <f t="shared" si="11"/>
        <v>0</v>
      </c>
      <c r="J51" s="55">
        <f t="shared" si="9"/>
        <v>495.22</v>
      </c>
      <c r="K51" s="27">
        <f t="shared" si="12"/>
        <v>0</v>
      </c>
      <c r="L51" s="15"/>
      <c r="M51" s="16"/>
      <c r="N51" s="17"/>
    </row>
    <row r="52" spans="2:14" s="18" customFormat="1" ht="45" x14ac:dyDescent="0.25">
      <c r="B52" s="29" t="s">
        <v>1089</v>
      </c>
      <c r="C52" s="80" t="s">
        <v>1026</v>
      </c>
      <c r="D52" s="81" t="s">
        <v>1107</v>
      </c>
      <c r="E52" s="82" t="s">
        <v>1044</v>
      </c>
      <c r="F52" s="73" t="s">
        <v>1039</v>
      </c>
      <c r="G52" s="84">
        <v>0</v>
      </c>
      <c r="H52" s="86">
        <v>815.35</v>
      </c>
      <c r="I52" s="28">
        <f t="shared" si="11"/>
        <v>0</v>
      </c>
      <c r="J52" s="55">
        <f t="shared" si="9"/>
        <v>1012.91</v>
      </c>
      <c r="K52" s="27">
        <f t="shared" si="12"/>
        <v>0</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0</v>
      </c>
      <c r="H54" s="86">
        <v>783.41</v>
      </c>
      <c r="I54" s="28">
        <f t="shared" si="11"/>
        <v>0</v>
      </c>
      <c r="J54" s="55">
        <f t="shared" si="9"/>
        <v>973.23</v>
      </c>
      <c r="K54" s="27">
        <f t="shared" si="12"/>
        <v>0</v>
      </c>
      <c r="L54" s="15"/>
      <c r="M54" s="16"/>
      <c r="N54" s="17"/>
    </row>
    <row r="55" spans="2:14" s="18" customFormat="1" ht="30" x14ac:dyDescent="0.25">
      <c r="B55" s="29" t="s">
        <v>1092</v>
      </c>
      <c r="C55" s="80" t="s">
        <v>1110</v>
      </c>
      <c r="D55" s="81" t="s">
        <v>1111</v>
      </c>
      <c r="E55" s="82" t="s">
        <v>1021</v>
      </c>
      <c r="F55" s="73" t="s">
        <v>1039</v>
      </c>
      <c r="G55" s="117">
        <v>0</v>
      </c>
      <c r="H55" s="86">
        <v>211.16</v>
      </c>
      <c r="I55" s="28">
        <f t="shared" si="11"/>
        <v>0</v>
      </c>
      <c r="J55" s="55">
        <f t="shared" si="9"/>
        <v>262.32</v>
      </c>
      <c r="K55" s="27">
        <f t="shared" si="12"/>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0</v>
      </c>
      <c r="H57" s="125">
        <v>92.44</v>
      </c>
      <c r="I57" s="126">
        <f t="shared" si="11"/>
        <v>0</v>
      </c>
      <c r="J57" s="127">
        <f t="shared" si="9"/>
        <v>114.84</v>
      </c>
      <c r="K57" s="128">
        <f t="shared" si="12"/>
        <v>0</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14.77</v>
      </c>
      <c r="J72" s="55"/>
      <c r="K72" s="27">
        <f>SUBTOTAL(9,K73:K75)</f>
        <v>17.73</v>
      </c>
      <c r="L72" s="15"/>
      <c r="M72" s="16"/>
      <c r="N72" s="17"/>
    </row>
    <row r="73" spans="2:14" s="18" customFormat="1" ht="75" x14ac:dyDescent="0.25">
      <c r="B73" s="29" t="s">
        <v>1139</v>
      </c>
      <c r="C73" s="80" t="s">
        <v>1104</v>
      </c>
      <c r="D73" s="81" t="s">
        <v>1142</v>
      </c>
      <c r="E73" s="82" t="s">
        <v>1009</v>
      </c>
      <c r="F73" s="73" t="s">
        <v>1039</v>
      </c>
      <c r="G73" s="84">
        <v>295.48</v>
      </c>
      <c r="H73" s="86">
        <v>0.05</v>
      </c>
      <c r="I73" s="28">
        <f t="shared" ref="I73:I75" si="16">ROUND(H73*G73,2)</f>
        <v>14.77</v>
      </c>
      <c r="J73" s="55">
        <f t="shared" ref="J73:J75" si="17">ROUND(H73*(1+IF(F73="BDI 1",$C$8,IF(F73="BDI 2",$C$9,0))),2)</f>
        <v>0.06</v>
      </c>
      <c r="K73" s="27">
        <f t="shared" ref="K73:K75" si="18">ROUND(J73*G73,2)</f>
        <v>17.73</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 t="shared" si="17"/>
        <v>133.87</v>
      </c>
      <c r="K74" s="27">
        <f t="shared" si="18"/>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24802.51</v>
      </c>
      <c r="J76" s="57" t="s">
        <v>977</v>
      </c>
      <c r="K76" s="79">
        <f>SUBTOTAL(9,K15:K75)</f>
        <v>30808.16</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602" priority="18">
      <formula>LEN($B15)=1</formula>
    </cfRule>
  </conditionalFormatting>
  <conditionalFormatting sqref="E17:E20 G17:G20">
    <cfRule type="expression" dxfId="601" priority="15">
      <formula>LEN($B17)=1</formula>
    </cfRule>
  </conditionalFormatting>
  <conditionalFormatting sqref="D17:D20">
    <cfRule type="expression" dxfId="600" priority="17">
      <formula>LEN($B17)=1</formula>
    </cfRule>
  </conditionalFormatting>
  <conditionalFormatting sqref="C17:C20">
    <cfRule type="expression" dxfId="599" priority="16">
      <formula>LEN($B17)=1</formula>
    </cfRule>
  </conditionalFormatting>
  <conditionalFormatting sqref="F17:F20">
    <cfRule type="expression" dxfId="598" priority="14">
      <formula>LEN($B17)=1</formula>
    </cfRule>
  </conditionalFormatting>
  <conditionalFormatting sqref="H17:H20">
    <cfRule type="expression" dxfId="597" priority="13">
      <formula>LEN($B17)=1</formula>
    </cfRule>
  </conditionalFormatting>
  <conditionalFormatting sqref="D22:E33">
    <cfRule type="expression" dxfId="596" priority="12">
      <formula>LEN($B22)=1</formula>
    </cfRule>
  </conditionalFormatting>
  <conditionalFormatting sqref="C22:C33">
    <cfRule type="expression" dxfId="595" priority="11">
      <formula>LEN($B22)=1</formula>
    </cfRule>
  </conditionalFormatting>
  <conditionalFormatting sqref="H22:H33">
    <cfRule type="expression" dxfId="594" priority="10">
      <formula>LEN($B22)=1</formula>
    </cfRule>
  </conditionalFormatting>
  <conditionalFormatting sqref="H16">
    <cfRule type="expression" dxfId="593" priority="7">
      <formula>LEN($B16)=1</formula>
    </cfRule>
  </conditionalFormatting>
  <conditionalFormatting sqref="I16:K16">
    <cfRule type="expression" dxfId="592" priority="9">
      <formula>LEN($B16)=1</formula>
    </cfRule>
  </conditionalFormatting>
  <conditionalFormatting sqref="C16:G16">
    <cfRule type="expression" dxfId="591" priority="8">
      <formula>LEN($B16)=1</formula>
    </cfRule>
  </conditionalFormatting>
  <conditionalFormatting sqref="G19">
    <cfRule type="expression" dxfId="590" priority="6">
      <formula>LEN($B19)=1</formula>
    </cfRule>
  </conditionalFormatting>
  <conditionalFormatting sqref="G20">
    <cfRule type="expression" dxfId="589" priority="5">
      <formula>LEN($B20)=1</formula>
    </cfRule>
  </conditionalFormatting>
  <conditionalFormatting sqref="H16">
    <cfRule type="expression" dxfId="588" priority="4">
      <formula>LEN($B16)=1</formula>
    </cfRule>
  </conditionalFormatting>
  <conditionalFormatting sqref="H16">
    <cfRule type="expression" dxfId="587" priority="3">
      <formula>LEN($B16)=1</formula>
    </cfRule>
  </conditionalFormatting>
  <conditionalFormatting sqref="H16">
    <cfRule type="expression" dxfId="586" priority="2">
      <formula>LEN($B16)=1</formula>
    </cfRule>
  </conditionalFormatting>
  <conditionalFormatting sqref="H16">
    <cfRule type="expression" dxfId="585" priority="1">
      <formula>LEN($B16)=1</formula>
    </cfRule>
  </conditionalFormatting>
  <dataValidations disablePrompts="1"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20"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1154</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2449.09</v>
      </c>
      <c r="J15" s="54"/>
      <c r="K15" s="77">
        <f>SUBTOTAL(9,K16:K20)</f>
        <v>13933.080000000002</v>
      </c>
      <c r="L15" s="15"/>
    </row>
    <row r="16" spans="2:14" s="18" customFormat="1" ht="15" customHeight="1" x14ac:dyDescent="0.25">
      <c r="B16" s="26" t="s">
        <v>955</v>
      </c>
      <c r="C16" s="183" t="s">
        <v>1104</v>
      </c>
      <c r="D16" s="194" t="s">
        <v>1173</v>
      </c>
      <c r="E16" s="82" t="s">
        <v>1044</v>
      </c>
      <c r="F16" s="195" t="s">
        <v>1039</v>
      </c>
      <c r="G16" s="231">
        <f>ROUND(SUM(0.5733/18),5)</f>
        <v>3.1850000000000003E-2</v>
      </c>
      <c r="H16" s="193">
        <v>275242.32</v>
      </c>
      <c r="I16" s="133">
        <f>ROUND(H16*G16,2)</f>
        <v>8766.4699999999993</v>
      </c>
      <c r="J16" s="134">
        <f>ROUND(H16*(1+IF(F16="BDI 1",$C$8,IF(F16="BDI 2",$C$9,0))),2)</f>
        <v>341933.53</v>
      </c>
      <c r="K16" s="135">
        <f>ROUND(J16*G16,2)</f>
        <v>10890.58</v>
      </c>
      <c r="L16" s="15"/>
    </row>
    <row r="17" spans="2:14" s="18" customFormat="1" ht="71.25" x14ac:dyDescent="0.25">
      <c r="B17" s="26" t="s">
        <v>956</v>
      </c>
      <c r="C17" s="109" t="s">
        <v>1047</v>
      </c>
      <c r="D17" s="108" t="s">
        <v>1043</v>
      </c>
      <c r="E17" s="27" t="s">
        <v>1044</v>
      </c>
      <c r="F17" s="73" t="s">
        <v>1039</v>
      </c>
      <c r="G17" s="110">
        <v>1</v>
      </c>
      <c r="H17" s="110">
        <v>1110.6500000000001</v>
      </c>
      <c r="I17" s="28">
        <f>ROUND(H17*G17,2)</f>
        <v>1110.6500000000001</v>
      </c>
      <c r="J17" s="55">
        <f>ROUND(H17*(1+IF(F17="BDI 1",$C$8,IF(F17="BDI 2",$C$9,0))),2)</f>
        <v>1379.76</v>
      </c>
      <c r="K17" s="27">
        <f>ROUND(J17*G17,2)</f>
        <v>1379.76</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0.57330000000000003</v>
      </c>
      <c r="H19" s="110">
        <v>633.51</v>
      </c>
      <c r="I19" s="28">
        <f t="shared" si="0"/>
        <v>363.19</v>
      </c>
      <c r="J19" s="55">
        <f t="shared" si="1"/>
        <v>787.01</v>
      </c>
      <c r="K19" s="27">
        <f>ROUND(J19*G19,2)</f>
        <v>451.19</v>
      </c>
      <c r="L19" s="15"/>
    </row>
    <row r="20" spans="2:14" s="18" customFormat="1" x14ac:dyDescent="0.25">
      <c r="B20" s="26" t="s">
        <v>1174</v>
      </c>
      <c r="C20" s="109" t="s">
        <v>1049</v>
      </c>
      <c r="D20" s="108" t="s">
        <v>1046</v>
      </c>
      <c r="E20" s="27" t="s">
        <v>1006</v>
      </c>
      <c r="F20" s="73" t="s">
        <v>1039</v>
      </c>
      <c r="G20" s="197">
        <v>0.57330000000000003</v>
      </c>
      <c r="H20" s="110">
        <v>515</v>
      </c>
      <c r="I20" s="28">
        <f t="shared" si="0"/>
        <v>295.25</v>
      </c>
      <c r="J20" s="55">
        <f t="shared" si="1"/>
        <v>639.78</v>
      </c>
      <c r="K20" s="27">
        <f>ROUND(J20*G20,2)</f>
        <v>366.79</v>
      </c>
      <c r="L20" s="15"/>
    </row>
    <row r="21" spans="2:14" s="18" customFormat="1" ht="15" customHeight="1" x14ac:dyDescent="0.25">
      <c r="B21" s="26">
        <v>2</v>
      </c>
      <c r="C21" s="46"/>
      <c r="D21" s="47" t="s">
        <v>1010</v>
      </c>
      <c r="E21" s="48"/>
      <c r="F21" s="48"/>
      <c r="G21" s="49"/>
      <c r="H21" s="52"/>
      <c r="I21" s="53">
        <f>SUBTOTAL(9,I22:I33)</f>
        <v>9418.82</v>
      </c>
      <c r="J21" s="56"/>
      <c r="K21" s="78">
        <f>SUBTOTAL(9,K22:K33)</f>
        <v>11680.279999999999</v>
      </c>
      <c r="L21" s="15"/>
    </row>
    <row r="22" spans="2:14" s="18" customFormat="1" x14ac:dyDescent="0.25">
      <c r="B22" s="26" t="s">
        <v>959</v>
      </c>
      <c r="C22" s="109" t="s">
        <v>1011</v>
      </c>
      <c r="D22" s="108" t="s">
        <v>1050</v>
      </c>
      <c r="E22" s="27" t="s">
        <v>1009</v>
      </c>
      <c r="F22" s="73" t="s">
        <v>1039</v>
      </c>
      <c r="G22" s="84">
        <v>361.25</v>
      </c>
      <c r="H22" s="110">
        <v>0.86</v>
      </c>
      <c r="I22" s="28">
        <f>ROUND(H22*G22,2)</f>
        <v>310.68</v>
      </c>
      <c r="J22" s="55">
        <f t="shared" ref="J22:J33" si="2">ROUND(H22*(1+IF(F22="BDI 1",$C$8,IF(F22="BDI 2",$C$9,0))),2)</f>
        <v>1.07</v>
      </c>
      <c r="K22" s="27">
        <v>386.53</v>
      </c>
      <c r="L22" s="15"/>
      <c r="M22" s="16"/>
      <c r="N22" s="17"/>
    </row>
    <row r="23" spans="2:14" s="18" customFormat="1" ht="28.5" x14ac:dyDescent="0.25">
      <c r="B23" s="26" t="s">
        <v>960</v>
      </c>
      <c r="C23" s="109" t="s">
        <v>1060</v>
      </c>
      <c r="D23" s="108" t="s">
        <v>1051</v>
      </c>
      <c r="E23" s="27" t="s">
        <v>1009</v>
      </c>
      <c r="F23" s="73" t="s">
        <v>1039</v>
      </c>
      <c r="G23" s="84">
        <v>74.400000000000006</v>
      </c>
      <c r="H23" s="110">
        <v>2.59</v>
      </c>
      <c r="I23" s="28">
        <f t="shared" ref="I23:I27" si="3">ROUND(H23*G23,2)</f>
        <v>192.7</v>
      </c>
      <c r="J23" s="55">
        <f t="shared" si="2"/>
        <v>3.22</v>
      </c>
      <c r="K23" s="27">
        <f>ROUND(J23*G23,2)</f>
        <v>239.57</v>
      </c>
      <c r="L23" s="15"/>
      <c r="M23" s="16"/>
      <c r="N23" s="17"/>
    </row>
    <row r="24" spans="2:14" s="18" customFormat="1" ht="25.5" customHeight="1" x14ac:dyDescent="0.25">
      <c r="B24" s="26" t="s">
        <v>961</v>
      </c>
      <c r="C24" s="109" t="s">
        <v>1012</v>
      </c>
      <c r="D24" s="108" t="s">
        <v>1013</v>
      </c>
      <c r="E24" s="27" t="s">
        <v>1005</v>
      </c>
      <c r="F24" s="73" t="s">
        <v>1039</v>
      </c>
      <c r="G24" s="84">
        <v>111.6</v>
      </c>
      <c r="H24" s="110">
        <v>3.64</v>
      </c>
      <c r="I24" s="28">
        <f t="shared" si="3"/>
        <v>406.22</v>
      </c>
      <c r="J24" s="55">
        <f t="shared" si="2"/>
        <v>4.5199999999999996</v>
      </c>
      <c r="K24" s="27">
        <f>ROUND(J24*G24,2)</f>
        <v>504.43</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3">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131.56</v>
      </c>
      <c r="H29" s="110">
        <v>3.3</v>
      </c>
      <c r="I29" s="28">
        <f t="shared" ref="I29:I33" si="5">ROUND(H29*G29,2)</f>
        <v>434.15</v>
      </c>
      <c r="J29" s="55">
        <f t="shared" si="2"/>
        <v>4.0999999999999996</v>
      </c>
      <c r="K29" s="27">
        <f>ROUND(J29*G29,2)</f>
        <v>539.4</v>
      </c>
      <c r="L29" s="15"/>
      <c r="M29" s="16"/>
      <c r="N29" s="17"/>
    </row>
    <row r="30" spans="2:14" s="18" customFormat="1" ht="71.25" x14ac:dyDescent="0.25">
      <c r="B30" s="26" t="s">
        <v>1070</v>
      </c>
      <c r="C30" s="109" t="s">
        <v>1066</v>
      </c>
      <c r="D30" s="108" t="s">
        <v>1056</v>
      </c>
      <c r="E30" s="27" t="s">
        <v>1005</v>
      </c>
      <c r="F30" s="73" t="s">
        <v>1039</v>
      </c>
      <c r="G30" s="111">
        <v>72.25</v>
      </c>
      <c r="H30" s="110">
        <v>14.25</v>
      </c>
      <c r="I30" s="28">
        <f t="shared" si="5"/>
        <v>1029.56</v>
      </c>
      <c r="J30" s="55">
        <f t="shared" si="2"/>
        <v>17.7</v>
      </c>
      <c r="K30" s="27">
        <f>ROUND(J30*G30,2)</f>
        <v>1278.83</v>
      </c>
      <c r="L30" s="15"/>
      <c r="M30" s="16"/>
      <c r="N30" s="17"/>
    </row>
    <row r="31" spans="2:14" s="18" customFormat="1" x14ac:dyDescent="0.25">
      <c r="B31" s="26" t="s">
        <v>1071</v>
      </c>
      <c r="C31" s="109" t="s">
        <v>1014</v>
      </c>
      <c r="D31" s="108" t="s">
        <v>1057</v>
      </c>
      <c r="E31" s="27" t="s">
        <v>1005</v>
      </c>
      <c r="F31" s="73" t="s">
        <v>1039</v>
      </c>
      <c r="G31" s="84">
        <v>86.41</v>
      </c>
      <c r="H31" s="110">
        <v>31.69</v>
      </c>
      <c r="I31" s="28">
        <f t="shared" si="5"/>
        <v>2738.33</v>
      </c>
      <c r="J31" s="55">
        <f t="shared" si="2"/>
        <v>39.369999999999997</v>
      </c>
      <c r="K31" s="27">
        <f>ROUND(J31*G31,2)</f>
        <v>3401.96</v>
      </c>
      <c r="L31" s="15"/>
      <c r="M31" s="16"/>
      <c r="N31" s="17"/>
    </row>
    <row r="32" spans="2:14" s="18" customFormat="1" x14ac:dyDescent="0.25">
      <c r="B32" s="26" t="s">
        <v>1072</v>
      </c>
      <c r="C32" s="109" t="s">
        <v>1067</v>
      </c>
      <c r="D32" s="108" t="s">
        <v>1058</v>
      </c>
      <c r="E32" s="27" t="s">
        <v>1005</v>
      </c>
      <c r="F32" s="73" t="s">
        <v>1039</v>
      </c>
      <c r="G32" s="83">
        <v>45.15</v>
      </c>
      <c r="H32" s="110">
        <v>1.19</v>
      </c>
      <c r="I32" s="28">
        <f t="shared" si="5"/>
        <v>53.73</v>
      </c>
      <c r="J32" s="55">
        <f t="shared" si="2"/>
        <v>1.48</v>
      </c>
      <c r="K32" s="27">
        <f>ROUND(J32*G32,2)</f>
        <v>66.819999999999993</v>
      </c>
      <c r="L32" s="15"/>
      <c r="M32" s="16"/>
      <c r="N32" s="17"/>
    </row>
    <row r="33" spans="1:14" s="18" customFormat="1" ht="28.5" x14ac:dyDescent="0.25">
      <c r="B33" s="142" t="s">
        <v>1073</v>
      </c>
      <c r="C33" s="143" t="s">
        <v>1068</v>
      </c>
      <c r="D33" s="144" t="s">
        <v>1059</v>
      </c>
      <c r="E33" s="128" t="s">
        <v>1020</v>
      </c>
      <c r="F33" s="123" t="s">
        <v>1039</v>
      </c>
      <c r="G33" s="145">
        <v>7209.23</v>
      </c>
      <c r="H33" s="146">
        <v>0.59</v>
      </c>
      <c r="I33" s="126">
        <f t="shared" si="5"/>
        <v>4253.45</v>
      </c>
      <c r="J33" s="127">
        <f t="shared" si="2"/>
        <v>0.73</v>
      </c>
      <c r="K33" s="128">
        <f t="shared" ref="K33" si="6">ROUND(J33*G33,2)</f>
        <v>5262.74</v>
      </c>
      <c r="L33" s="15"/>
      <c r="M33" s="16"/>
      <c r="N33" s="17"/>
    </row>
    <row r="34" spans="1:14" s="18" customFormat="1" x14ac:dyDescent="0.25">
      <c r="B34" s="151">
        <v>3</v>
      </c>
      <c r="C34" s="152"/>
      <c r="D34" s="153" t="s">
        <v>1076</v>
      </c>
      <c r="E34" s="138"/>
      <c r="F34" s="138"/>
      <c r="G34" s="154"/>
      <c r="H34" s="155"/>
      <c r="I34" s="156">
        <f>SUBTOTAL(9,I35:I36)</f>
        <v>20178.95</v>
      </c>
      <c r="J34" s="157"/>
      <c r="K34" s="141">
        <f>SUBTOTAL(9,K35:K36)</f>
        <v>25068.11</v>
      </c>
      <c r="L34" s="15"/>
      <c r="M34" s="16"/>
      <c r="N34" s="17"/>
    </row>
    <row r="35" spans="1:14" s="18" customFormat="1" ht="30" x14ac:dyDescent="0.25">
      <c r="B35" s="25" t="s">
        <v>964</v>
      </c>
      <c r="C35" s="147" t="s">
        <v>1033</v>
      </c>
      <c r="D35" s="148" t="s">
        <v>1074</v>
      </c>
      <c r="E35" s="112" t="s">
        <v>1021</v>
      </c>
      <c r="F35" s="130" t="s">
        <v>1039</v>
      </c>
      <c r="G35" s="149">
        <v>170.1</v>
      </c>
      <c r="H35" s="150">
        <v>43.43</v>
      </c>
      <c r="I35" s="133">
        <f>ROUND(H35*G35,2)</f>
        <v>7387.44</v>
      </c>
      <c r="J35" s="134">
        <f t="shared" ref="J35:J36" si="7">ROUND(H35*(1+IF(F35="BDI 1",$C$8,IF(F35="BDI 2",$C$9,0))),2)</f>
        <v>53.95</v>
      </c>
      <c r="K35" s="135">
        <f>ROUND(J35*G35,2)</f>
        <v>9176.9</v>
      </c>
      <c r="L35" s="15"/>
      <c r="M35" s="16"/>
      <c r="N35" s="17"/>
    </row>
    <row r="36" spans="1:14" s="18" customFormat="1" ht="60" x14ac:dyDescent="0.25">
      <c r="B36" s="142" t="s">
        <v>965</v>
      </c>
      <c r="C36" s="158" t="s">
        <v>1034</v>
      </c>
      <c r="D36" s="119" t="s">
        <v>1075</v>
      </c>
      <c r="E36" s="82" t="s">
        <v>1009</v>
      </c>
      <c r="F36" s="123" t="s">
        <v>1039</v>
      </c>
      <c r="G36" s="159">
        <v>278.5</v>
      </c>
      <c r="H36" s="160">
        <v>45.93</v>
      </c>
      <c r="I36" s="126">
        <f t="shared" ref="I36" si="8">ROUND(H36*G36,2)</f>
        <v>12791.51</v>
      </c>
      <c r="J36" s="127">
        <f t="shared" si="7"/>
        <v>57.06</v>
      </c>
      <c r="K36" s="128">
        <f>ROUND(J36*G36,2)</f>
        <v>15891.21</v>
      </c>
      <c r="L36" s="15"/>
      <c r="M36" s="16"/>
      <c r="N36" s="17"/>
    </row>
    <row r="37" spans="1:14" s="18" customFormat="1" x14ac:dyDescent="0.25">
      <c r="B37" s="151">
        <v>4</v>
      </c>
      <c r="C37" s="152"/>
      <c r="D37" s="153" t="s">
        <v>1077</v>
      </c>
      <c r="E37" s="138"/>
      <c r="F37" s="138"/>
      <c r="G37" s="154"/>
      <c r="H37" s="155"/>
      <c r="I37" s="156">
        <f>SUBTOTAL(9,I38:I42)</f>
        <v>0</v>
      </c>
      <c r="J37" s="157"/>
      <c r="K37" s="141">
        <f>SUBTOTAL(9,K38:K42)</f>
        <v>0</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 t="shared" ref="J38:J57" si="9">ROUND(H38*(1+IF(F38="BDI 1",$C$8,IF(F38="BDI 2",$C$9,0))),2)</f>
        <v>152.06</v>
      </c>
      <c r="K38" s="135">
        <f t="shared" ref="K38:K42" si="10">ROUND(J38*G38,2)</f>
        <v>0</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0</v>
      </c>
      <c r="H41" s="86">
        <v>20.66</v>
      </c>
      <c r="I41" s="28">
        <f t="shared" si="11"/>
        <v>0</v>
      </c>
      <c r="J41" s="55">
        <f t="shared" si="9"/>
        <v>25.67</v>
      </c>
      <c r="K41" s="27">
        <f t="shared" si="10"/>
        <v>0</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35213.909999999996</v>
      </c>
      <c r="J43" s="164"/>
      <c r="K43" s="165">
        <f>SUBTOTAL(9, K44:K57)</f>
        <v>43746.470000000008</v>
      </c>
      <c r="L43" s="170"/>
      <c r="M43" s="171"/>
      <c r="N43" s="172"/>
    </row>
    <row r="44" spans="1:14" s="18" customFormat="1" ht="30" x14ac:dyDescent="0.25">
      <c r="B44" s="129" t="s">
        <v>971</v>
      </c>
      <c r="C44" s="120" t="s">
        <v>1097</v>
      </c>
      <c r="D44" s="121" t="s">
        <v>1098</v>
      </c>
      <c r="E44" s="82" t="s">
        <v>1009</v>
      </c>
      <c r="F44" s="130" t="s">
        <v>1039</v>
      </c>
      <c r="G44" s="161">
        <v>223.2</v>
      </c>
      <c r="H44" s="132">
        <v>39.619999999999997</v>
      </c>
      <c r="I44" s="133">
        <f t="shared" si="11"/>
        <v>8843.18</v>
      </c>
      <c r="J44" s="134">
        <f t="shared" si="9"/>
        <v>49.22</v>
      </c>
      <c r="K44" s="135">
        <f t="shared" ref="K44:K57" si="12">ROUND(J44*G44,2)</f>
        <v>10985.9</v>
      </c>
      <c r="L44" s="15"/>
      <c r="M44" s="16"/>
      <c r="N44" s="17"/>
    </row>
    <row r="45" spans="1:14" s="18" customFormat="1" ht="30" x14ac:dyDescent="0.25">
      <c r="B45" s="29" t="s">
        <v>972</v>
      </c>
      <c r="C45" s="80" t="s">
        <v>1027</v>
      </c>
      <c r="D45" s="81" t="s">
        <v>1099</v>
      </c>
      <c r="E45" s="82" t="s">
        <v>1005</v>
      </c>
      <c r="F45" s="73" t="s">
        <v>1039</v>
      </c>
      <c r="G45" s="84">
        <v>7.44</v>
      </c>
      <c r="H45" s="86">
        <v>322.69</v>
      </c>
      <c r="I45" s="28">
        <f t="shared" si="11"/>
        <v>2400.81</v>
      </c>
      <c r="J45" s="55">
        <f t="shared" si="9"/>
        <v>400.88</v>
      </c>
      <c r="K45" s="27">
        <f t="shared" si="12"/>
        <v>2982.55</v>
      </c>
      <c r="L45" s="15"/>
      <c r="M45" s="16"/>
      <c r="N45" s="17"/>
    </row>
    <row r="46" spans="1:14" s="18" customFormat="1" ht="30" x14ac:dyDescent="0.25">
      <c r="B46" s="29" t="s">
        <v>973</v>
      </c>
      <c r="C46" s="80" t="s">
        <v>1022</v>
      </c>
      <c r="D46" s="81" t="s">
        <v>1023</v>
      </c>
      <c r="E46" s="82" t="s">
        <v>1021</v>
      </c>
      <c r="F46" s="73" t="s">
        <v>1039</v>
      </c>
      <c r="G46" s="84">
        <v>20.92</v>
      </c>
      <c r="H46" s="86">
        <v>77.81</v>
      </c>
      <c r="I46" s="28">
        <f t="shared" si="11"/>
        <v>1627.79</v>
      </c>
      <c r="J46" s="55">
        <f t="shared" si="9"/>
        <v>96.66</v>
      </c>
      <c r="K46" s="27">
        <f t="shared" si="12"/>
        <v>2022.13</v>
      </c>
      <c r="L46" s="15"/>
      <c r="M46" s="16"/>
      <c r="N46" s="17"/>
    </row>
    <row r="47" spans="1:14" s="18" customFormat="1" ht="30" x14ac:dyDescent="0.25">
      <c r="B47" s="29" t="s">
        <v>1084</v>
      </c>
      <c r="C47" s="80" t="s">
        <v>1024</v>
      </c>
      <c r="D47" s="81" t="s">
        <v>1025</v>
      </c>
      <c r="E47" s="82" t="s">
        <v>1021</v>
      </c>
      <c r="F47" s="73" t="s">
        <v>1039</v>
      </c>
      <c r="G47" s="84">
        <v>53.5</v>
      </c>
      <c r="H47" s="86">
        <v>148.18</v>
      </c>
      <c r="I47" s="28">
        <f t="shared" si="11"/>
        <v>7927.63</v>
      </c>
      <c r="J47" s="55">
        <f t="shared" si="9"/>
        <v>184.08</v>
      </c>
      <c r="K47" s="27">
        <f t="shared" si="12"/>
        <v>9848.2800000000007</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165.5</v>
      </c>
      <c r="H49" s="115">
        <v>22.44</v>
      </c>
      <c r="I49" s="28">
        <f t="shared" si="11"/>
        <v>3713.82</v>
      </c>
      <c r="J49" s="55">
        <f t="shared" si="9"/>
        <v>27.88</v>
      </c>
      <c r="K49" s="27">
        <f t="shared" si="12"/>
        <v>4614.1400000000003</v>
      </c>
      <c r="L49" s="15"/>
      <c r="M49" s="16"/>
      <c r="N49" s="17"/>
    </row>
    <row r="50" spans="2:14" s="18" customFormat="1" ht="30" x14ac:dyDescent="0.25">
      <c r="B50" s="29" t="s">
        <v>1087</v>
      </c>
      <c r="C50" s="80" t="s">
        <v>1104</v>
      </c>
      <c r="D50" s="81" t="s">
        <v>1105</v>
      </c>
      <c r="E50" s="82" t="s">
        <v>1044</v>
      </c>
      <c r="F50" s="73" t="s">
        <v>1039</v>
      </c>
      <c r="G50" s="84">
        <v>3</v>
      </c>
      <c r="H50" s="86">
        <v>1265.78</v>
      </c>
      <c r="I50" s="28">
        <f t="shared" si="11"/>
        <v>3797.34</v>
      </c>
      <c r="J50" s="55">
        <f t="shared" si="9"/>
        <v>1572.48</v>
      </c>
      <c r="K50" s="27">
        <f t="shared" si="12"/>
        <v>4717.4399999999996</v>
      </c>
      <c r="L50" s="15"/>
      <c r="M50" s="16"/>
      <c r="N50" s="17"/>
    </row>
    <row r="51" spans="2:14" s="18" customFormat="1" x14ac:dyDescent="0.25">
      <c r="B51" s="29" t="s">
        <v>1088</v>
      </c>
      <c r="C51" s="80" t="s">
        <v>1028</v>
      </c>
      <c r="D51" s="81" t="s">
        <v>1106</v>
      </c>
      <c r="E51" s="82" t="s">
        <v>1044</v>
      </c>
      <c r="F51" s="73" t="s">
        <v>1039</v>
      </c>
      <c r="G51" s="84">
        <v>3</v>
      </c>
      <c r="H51" s="86">
        <v>398.63</v>
      </c>
      <c r="I51" s="28">
        <f t="shared" si="11"/>
        <v>1195.8900000000001</v>
      </c>
      <c r="J51" s="55">
        <f t="shared" si="9"/>
        <v>495.22</v>
      </c>
      <c r="K51" s="27">
        <f t="shared" si="12"/>
        <v>1485.66</v>
      </c>
      <c r="L51" s="15"/>
      <c r="M51" s="16"/>
      <c r="N51" s="17"/>
    </row>
    <row r="52" spans="2:14" s="18" customFormat="1" ht="45" x14ac:dyDescent="0.25">
      <c r="B52" s="29" t="s">
        <v>1089</v>
      </c>
      <c r="C52" s="80" t="s">
        <v>1026</v>
      </c>
      <c r="D52" s="81" t="s">
        <v>1107</v>
      </c>
      <c r="E52" s="82" t="s">
        <v>1044</v>
      </c>
      <c r="F52" s="73" t="s">
        <v>1039</v>
      </c>
      <c r="G52" s="84">
        <v>7</v>
      </c>
      <c r="H52" s="86">
        <v>815.35</v>
      </c>
      <c r="I52" s="28">
        <f t="shared" si="11"/>
        <v>5707.45</v>
      </c>
      <c r="J52" s="55">
        <f t="shared" si="9"/>
        <v>1012.91</v>
      </c>
      <c r="K52" s="27">
        <f t="shared" si="12"/>
        <v>7090.37</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0</v>
      </c>
      <c r="H54" s="86">
        <v>783.41</v>
      </c>
      <c r="I54" s="28">
        <f t="shared" si="11"/>
        <v>0</v>
      </c>
      <c r="J54" s="55">
        <f t="shared" si="9"/>
        <v>973.23</v>
      </c>
      <c r="K54" s="27">
        <f t="shared" si="12"/>
        <v>0</v>
      </c>
      <c r="L54" s="15"/>
      <c r="M54" s="16"/>
      <c r="N54" s="17"/>
    </row>
    <row r="55" spans="2:14" s="18" customFormat="1" ht="30" x14ac:dyDescent="0.25">
      <c r="B55" s="29" t="s">
        <v>1092</v>
      </c>
      <c r="C55" s="80" t="s">
        <v>1110</v>
      </c>
      <c r="D55" s="81" t="s">
        <v>1111</v>
      </c>
      <c r="E55" s="82" t="s">
        <v>1021</v>
      </c>
      <c r="F55" s="73" t="s">
        <v>1039</v>
      </c>
      <c r="G55" s="117">
        <v>0</v>
      </c>
      <c r="H55" s="86">
        <v>211.16</v>
      </c>
      <c r="I55" s="28">
        <f t="shared" si="11"/>
        <v>0</v>
      </c>
      <c r="J55" s="55">
        <f t="shared" si="9"/>
        <v>262.32</v>
      </c>
      <c r="K55" s="27">
        <f t="shared" si="12"/>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0</v>
      </c>
      <c r="H57" s="125">
        <v>92.44</v>
      </c>
      <c r="I57" s="126">
        <f t="shared" si="11"/>
        <v>0</v>
      </c>
      <c r="J57" s="127">
        <f t="shared" si="9"/>
        <v>114.84</v>
      </c>
      <c r="K57" s="128">
        <f t="shared" si="12"/>
        <v>0</v>
      </c>
      <c r="L57" s="15"/>
      <c r="M57" s="16"/>
      <c r="N57" s="17"/>
    </row>
    <row r="58" spans="2:14" s="18" customFormat="1" ht="17.25" customHeight="1" x14ac:dyDescent="0.25">
      <c r="B58" s="136">
        <v>6</v>
      </c>
      <c r="C58" s="259" t="s">
        <v>1095</v>
      </c>
      <c r="D58" s="259"/>
      <c r="E58" s="82"/>
      <c r="F58" s="138"/>
      <c r="G58" s="139"/>
      <c r="H58" s="140"/>
      <c r="I58" s="138">
        <f>SUBTOTAL(9, I59:I64)</f>
        <v>17125.68</v>
      </c>
      <c r="J58" s="138"/>
      <c r="K58" s="141">
        <f>SUBTOTAL(9, K59:K64)</f>
        <v>21275.279999999999</v>
      </c>
      <c r="L58" s="15"/>
      <c r="M58" s="16"/>
      <c r="N58" s="17"/>
    </row>
    <row r="59" spans="2:14" s="18" customFormat="1" ht="45" x14ac:dyDescent="0.25">
      <c r="B59" s="129" t="s">
        <v>974</v>
      </c>
      <c r="C59" s="120" t="s">
        <v>1037</v>
      </c>
      <c r="D59" s="121" t="s">
        <v>1038</v>
      </c>
      <c r="E59" s="82" t="s">
        <v>1005</v>
      </c>
      <c r="F59" s="130" t="s">
        <v>1039</v>
      </c>
      <c r="G59" s="131">
        <v>52</v>
      </c>
      <c r="H59" s="132">
        <v>329.34</v>
      </c>
      <c r="I59" s="133">
        <f t="shared" ref="I59:I71" si="13">ROUND(H59*G59,2)</f>
        <v>17125.68</v>
      </c>
      <c r="J59" s="134">
        <f t="shared" ref="J59:J71" si="14">ROUND(H59*(1+IF(F59="BDI 1",$C$8,IF(F59="BDI 2",$C$9,0))),2)</f>
        <v>409.14</v>
      </c>
      <c r="K59" s="135">
        <f t="shared" ref="K59:K71" si="15">ROUND(J59*G59,2)</f>
        <v>21275.279999999999</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4220.7000000000007</v>
      </c>
      <c r="J72" s="55"/>
      <c r="K72" s="27">
        <f>SUBTOTAL(9,K73:K75)</f>
        <v>5242.6100000000006</v>
      </c>
      <c r="L72" s="15"/>
      <c r="M72" s="16"/>
      <c r="N72" s="17"/>
    </row>
    <row r="73" spans="2:14" s="18" customFormat="1" ht="75" x14ac:dyDescent="0.25">
      <c r="B73" s="29" t="s">
        <v>1139</v>
      </c>
      <c r="C73" s="80" t="s">
        <v>1104</v>
      </c>
      <c r="D73" s="81" t="s">
        <v>1142</v>
      </c>
      <c r="E73" s="82" t="s">
        <v>1009</v>
      </c>
      <c r="F73" s="73" t="s">
        <v>1039</v>
      </c>
      <c r="G73" s="84">
        <v>361.25</v>
      </c>
      <c r="H73" s="86">
        <v>0.05</v>
      </c>
      <c r="I73" s="28">
        <f t="shared" ref="I73:I75" si="16">ROUND(H73*G73,2)</f>
        <v>18.059999999999999</v>
      </c>
      <c r="J73" s="55">
        <f t="shared" ref="J73:J75" si="17">ROUND(H73*(1+IF(F73="BDI 1",$C$8,IF(F73="BDI 2",$C$9,0))),2)</f>
        <v>0.06</v>
      </c>
      <c r="K73" s="27">
        <f t="shared" ref="K73:K75" si="18">ROUND(J73*G73,2)</f>
        <v>21.68</v>
      </c>
      <c r="L73" s="15"/>
      <c r="M73" s="16"/>
      <c r="N73" s="17"/>
    </row>
    <row r="74" spans="2:14" s="18" customFormat="1" x14ac:dyDescent="0.25">
      <c r="B74" s="29" t="s">
        <v>1140</v>
      </c>
      <c r="C74" s="80" t="s">
        <v>1143</v>
      </c>
      <c r="D74" s="81" t="s">
        <v>1144</v>
      </c>
      <c r="E74" s="82" t="s">
        <v>1021</v>
      </c>
      <c r="F74" s="73" t="s">
        <v>1039</v>
      </c>
      <c r="G74" s="83">
        <v>39</v>
      </c>
      <c r="H74" s="86">
        <v>107.76</v>
      </c>
      <c r="I74" s="28">
        <f t="shared" si="16"/>
        <v>4202.6400000000003</v>
      </c>
      <c r="J74" s="55">
        <f t="shared" si="17"/>
        <v>133.87</v>
      </c>
      <c r="K74" s="27">
        <f t="shared" si="18"/>
        <v>5220.93</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97373.619999999981</v>
      </c>
      <c r="J76" s="57" t="s">
        <v>977</v>
      </c>
      <c r="K76" s="79">
        <f>SUBTOTAL(9,K15:K75)</f>
        <v>120945.82999999999</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584" priority="19">
      <formula>LEN($B15)=1</formula>
    </cfRule>
  </conditionalFormatting>
  <conditionalFormatting sqref="E17:E20 G17:G20">
    <cfRule type="expression" dxfId="583" priority="16">
      <formula>LEN($B17)=1</formula>
    </cfRule>
  </conditionalFormatting>
  <conditionalFormatting sqref="D17:D20">
    <cfRule type="expression" dxfId="582" priority="18">
      <formula>LEN($B17)=1</formula>
    </cfRule>
  </conditionalFormatting>
  <conditionalFormatting sqref="C17:C20">
    <cfRule type="expression" dxfId="581" priority="17">
      <formula>LEN($B17)=1</formula>
    </cfRule>
  </conditionalFormatting>
  <conditionalFormatting sqref="F17:F20">
    <cfRule type="expression" dxfId="580" priority="15">
      <formula>LEN($B17)=1</formula>
    </cfRule>
  </conditionalFormatting>
  <conditionalFormatting sqref="H17:H20">
    <cfRule type="expression" dxfId="579" priority="14">
      <formula>LEN($B17)=1</formula>
    </cfRule>
  </conditionalFormatting>
  <conditionalFormatting sqref="D22:E33">
    <cfRule type="expression" dxfId="578" priority="13">
      <formula>LEN($B22)=1</formula>
    </cfRule>
  </conditionalFormatting>
  <conditionalFormatting sqref="C22:C33">
    <cfRule type="expression" dxfId="577" priority="12">
      <formula>LEN($B22)=1</formula>
    </cfRule>
  </conditionalFormatting>
  <conditionalFormatting sqref="H22:H33">
    <cfRule type="expression" dxfId="576" priority="11">
      <formula>LEN($B22)=1</formula>
    </cfRule>
  </conditionalFormatting>
  <conditionalFormatting sqref="H16">
    <cfRule type="expression" dxfId="575" priority="8">
      <formula>LEN($B16)=1</formula>
    </cfRule>
  </conditionalFormatting>
  <conditionalFormatting sqref="I16:K16">
    <cfRule type="expression" dxfId="574" priority="10">
      <formula>LEN($B16)=1</formula>
    </cfRule>
  </conditionalFormatting>
  <conditionalFormatting sqref="C16:G16">
    <cfRule type="expression" dxfId="573" priority="9">
      <formula>LEN($B16)=1</formula>
    </cfRule>
  </conditionalFormatting>
  <conditionalFormatting sqref="G19">
    <cfRule type="expression" dxfId="572" priority="7">
      <formula>LEN($B19)=1</formula>
    </cfRule>
  </conditionalFormatting>
  <conditionalFormatting sqref="G20">
    <cfRule type="expression" dxfId="571" priority="6">
      <formula>LEN($B20)=1</formula>
    </cfRule>
  </conditionalFormatting>
  <conditionalFormatting sqref="H16">
    <cfRule type="expression" dxfId="570" priority="5">
      <formula>LEN($B16)=1</formula>
    </cfRule>
  </conditionalFormatting>
  <conditionalFormatting sqref="H16">
    <cfRule type="expression" dxfId="569" priority="4">
      <formula>LEN($B16)=1</formula>
    </cfRule>
  </conditionalFormatting>
  <conditionalFormatting sqref="H16">
    <cfRule type="expression" dxfId="568" priority="3">
      <formula>LEN($B16)=1</formula>
    </cfRule>
  </conditionalFormatting>
  <conditionalFormatting sqref="H16">
    <cfRule type="expression" dxfId="567" priority="2">
      <formula>LEN($B16)=1</formula>
    </cfRule>
  </conditionalFormatting>
  <conditionalFormatting sqref="H16">
    <cfRule type="expression" dxfId="566" priority="1">
      <formula>LEN($B16)=1</formula>
    </cfRule>
  </conditionalFormatting>
  <dataValidations disablePrompts="1"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8.2851562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1155</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1561.1399999999999</v>
      </c>
      <c r="J15" s="54"/>
      <c r="K15" s="77">
        <f>SUBTOTAL(9,K16:K20)</f>
        <v>16512.599999999999</v>
      </c>
      <c r="L15" s="15"/>
    </row>
    <row r="16" spans="2:14" s="18" customFormat="1" ht="15" customHeight="1" x14ac:dyDescent="0.25">
      <c r="B16" s="26" t="s">
        <v>955</v>
      </c>
      <c r="C16" s="183" t="s">
        <v>1104</v>
      </c>
      <c r="D16" s="194" t="s">
        <v>1173</v>
      </c>
      <c r="E16" s="82" t="s">
        <v>1044</v>
      </c>
      <c r="F16" s="195" t="s">
        <v>1039</v>
      </c>
      <c r="G16" s="231">
        <f>ROUND(SUM(0.7672/18),5)</f>
        <v>4.2619999999999998E-2</v>
      </c>
      <c r="H16" s="193">
        <v>275242.32</v>
      </c>
      <c r="I16" s="133">
        <f>ROUND(H16*G16,2)</f>
        <v>11730.83</v>
      </c>
      <c r="J16" s="134">
        <f>ROUND(H16*(1+IF(F16="BDI 1",$C$8,IF(F16="BDI 2",$C$9,0))),2)</f>
        <v>341933.53</v>
      </c>
      <c r="K16" s="135">
        <f>ROUND(J16*G16,2)</f>
        <v>14573.21</v>
      </c>
      <c r="L16" s="15"/>
    </row>
    <row r="17" spans="2:14" s="18" customFormat="1" ht="71.25" x14ac:dyDescent="0.25">
      <c r="B17" s="26" t="s">
        <v>956</v>
      </c>
      <c r="C17" s="109" t="s">
        <v>1047</v>
      </c>
      <c r="D17" s="108" t="s">
        <v>1043</v>
      </c>
      <c r="E17" s="27" t="s">
        <v>1044</v>
      </c>
      <c r="F17" s="73" t="s">
        <v>1039</v>
      </c>
      <c r="G17" s="110">
        <v>0</v>
      </c>
      <c r="H17" s="110">
        <v>1110.6500000000001</v>
      </c>
      <c r="I17" s="28">
        <f>ROUND(H17*G17,2)</f>
        <v>0</v>
      </c>
      <c r="J17" s="55">
        <f>ROUND(H17*(1+IF(F17="BDI 1",$C$8,IF(F17="BDI 2",$C$9,0))),2)</f>
        <v>1379.76</v>
      </c>
      <c r="K17" s="27">
        <f>ROUND(J17*G17,2)</f>
        <v>0</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0.76719999999999999</v>
      </c>
      <c r="H19" s="110">
        <v>633.51</v>
      </c>
      <c r="I19" s="28">
        <f t="shared" si="0"/>
        <v>486.03</v>
      </c>
      <c r="J19" s="55">
        <f t="shared" si="1"/>
        <v>787.01</v>
      </c>
      <c r="K19" s="27">
        <f>ROUND(J19*G19,2)</f>
        <v>603.79</v>
      </c>
      <c r="L19" s="15"/>
    </row>
    <row r="20" spans="2:14" s="18" customFormat="1" x14ac:dyDescent="0.25">
      <c r="B20" s="26" t="s">
        <v>1174</v>
      </c>
      <c r="C20" s="109" t="s">
        <v>1049</v>
      </c>
      <c r="D20" s="108" t="s">
        <v>1046</v>
      </c>
      <c r="E20" s="27" t="s">
        <v>1006</v>
      </c>
      <c r="F20" s="73" t="s">
        <v>1039</v>
      </c>
      <c r="G20" s="197">
        <v>0.76719999999999999</v>
      </c>
      <c r="H20" s="110">
        <v>515</v>
      </c>
      <c r="I20" s="28">
        <f t="shared" si="0"/>
        <v>395.11</v>
      </c>
      <c r="J20" s="55">
        <f t="shared" si="1"/>
        <v>639.78</v>
      </c>
      <c r="K20" s="27">
        <f>ROUND(J20*G20,2)</f>
        <v>490.84</v>
      </c>
      <c r="L20" s="15"/>
    </row>
    <row r="21" spans="2:14" s="18" customFormat="1" ht="15" customHeight="1" x14ac:dyDescent="0.25">
      <c r="B21" s="26">
        <v>2</v>
      </c>
      <c r="C21" s="46"/>
      <c r="D21" s="47" t="s">
        <v>1010</v>
      </c>
      <c r="E21" s="48"/>
      <c r="F21" s="48"/>
      <c r="G21" s="49"/>
      <c r="H21" s="52"/>
      <c r="I21" s="53">
        <f>SUBTOTAL(9,I22:I33)</f>
        <v>17475.75</v>
      </c>
      <c r="J21" s="56"/>
      <c r="K21" s="78">
        <f>SUBTOTAL(9,K22:K33)</f>
        <v>21673.78</v>
      </c>
      <c r="L21" s="15"/>
    </row>
    <row r="22" spans="2:14" s="18" customFormat="1" x14ac:dyDescent="0.25">
      <c r="B22" s="26" t="s">
        <v>959</v>
      </c>
      <c r="C22" s="109" t="s">
        <v>1011</v>
      </c>
      <c r="D22" s="108" t="s">
        <v>1050</v>
      </c>
      <c r="E22" s="27" t="s">
        <v>1009</v>
      </c>
      <c r="F22" s="73" t="s">
        <v>1039</v>
      </c>
      <c r="G22" s="84">
        <v>771.11</v>
      </c>
      <c r="H22" s="110">
        <v>0.86</v>
      </c>
      <c r="I22" s="28">
        <f>ROUND(H22*G22,2)</f>
        <v>663.15</v>
      </c>
      <c r="J22" s="55">
        <f t="shared" ref="J22:J33" si="2">ROUND(H22*(1+IF(F22="BDI 1",$C$8,IF(F22="BDI 2",$C$9,0))),2)</f>
        <v>1.07</v>
      </c>
      <c r="K22" s="27">
        <v>825.08</v>
      </c>
      <c r="L22" s="15"/>
      <c r="M22" s="16"/>
      <c r="N22" s="17"/>
    </row>
    <row r="23" spans="2:14" s="18" customFormat="1" ht="28.5" x14ac:dyDescent="0.25">
      <c r="B23" s="26" t="s">
        <v>960</v>
      </c>
      <c r="C23" s="109" t="s">
        <v>1060</v>
      </c>
      <c r="D23" s="108" t="s">
        <v>1051</v>
      </c>
      <c r="E23" s="27" t="s">
        <v>1009</v>
      </c>
      <c r="F23" s="73" t="s">
        <v>1039</v>
      </c>
      <c r="G23" s="84">
        <v>143.85</v>
      </c>
      <c r="H23" s="110">
        <v>2.59</v>
      </c>
      <c r="I23" s="28">
        <f t="shared" ref="I23:I27" si="3">ROUND(H23*G23,2)</f>
        <v>372.57</v>
      </c>
      <c r="J23" s="55">
        <f t="shared" si="2"/>
        <v>3.22</v>
      </c>
      <c r="K23" s="27">
        <f>ROUND(J23*G23,2)</f>
        <v>463.2</v>
      </c>
      <c r="L23" s="15"/>
      <c r="M23" s="16"/>
      <c r="N23" s="17"/>
    </row>
    <row r="24" spans="2:14" s="18" customFormat="1" ht="25.5" customHeight="1" x14ac:dyDescent="0.25">
      <c r="B24" s="26" t="s">
        <v>961</v>
      </c>
      <c r="C24" s="109" t="s">
        <v>1012</v>
      </c>
      <c r="D24" s="108" t="s">
        <v>1013</v>
      </c>
      <c r="E24" s="27" t="s">
        <v>1005</v>
      </c>
      <c r="F24" s="73" t="s">
        <v>1039</v>
      </c>
      <c r="G24" s="84">
        <v>215.78</v>
      </c>
      <c r="H24" s="110">
        <v>3.64</v>
      </c>
      <c r="I24" s="28">
        <f t="shared" si="3"/>
        <v>785.44</v>
      </c>
      <c r="J24" s="55">
        <f t="shared" si="2"/>
        <v>4.5199999999999996</v>
      </c>
      <c r="K24" s="27">
        <f>ROUND(J24*G24,2)</f>
        <v>975.33</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25.23</v>
      </c>
      <c r="H26" s="110">
        <v>5.4</v>
      </c>
      <c r="I26" s="28">
        <f t="shared" si="3"/>
        <v>136.24</v>
      </c>
      <c r="J26" s="55">
        <f t="shared" si="2"/>
        <v>6.71</v>
      </c>
      <c r="K26" s="27">
        <f>ROUND(J26*G26,2)</f>
        <v>169.29</v>
      </c>
      <c r="L26" s="15"/>
      <c r="M26" s="16"/>
      <c r="N26" s="17"/>
    </row>
    <row r="27" spans="2:14" s="18" customFormat="1" x14ac:dyDescent="0.25">
      <c r="B27" s="26" t="s">
        <v>1018</v>
      </c>
      <c r="C27" s="109" t="s">
        <v>1063</v>
      </c>
      <c r="D27" s="108" t="s">
        <v>1053</v>
      </c>
      <c r="E27" s="27" t="s">
        <v>1005</v>
      </c>
      <c r="F27" s="73" t="s">
        <v>1039</v>
      </c>
      <c r="G27" s="84">
        <v>2.72</v>
      </c>
      <c r="H27" s="110">
        <v>29.76</v>
      </c>
      <c r="I27" s="28">
        <f t="shared" si="3"/>
        <v>80.95</v>
      </c>
      <c r="J27" s="55">
        <f t="shared" si="2"/>
        <v>36.97</v>
      </c>
      <c r="K27" s="27">
        <f t="shared" ref="K27" si="4">ROUND(J27*G27,2)</f>
        <v>100.56</v>
      </c>
      <c r="L27" s="15"/>
      <c r="M27" s="16"/>
      <c r="N27" s="17"/>
    </row>
    <row r="28" spans="2:14" s="18" customFormat="1" ht="28.5" x14ac:dyDescent="0.25">
      <c r="B28" s="26" t="s">
        <v>1019</v>
      </c>
      <c r="C28" s="109" t="s">
        <v>1064</v>
      </c>
      <c r="D28" s="108" t="s">
        <v>1054</v>
      </c>
      <c r="E28" s="27" t="s">
        <v>1005</v>
      </c>
      <c r="F28" s="73" t="s">
        <v>1039</v>
      </c>
      <c r="G28" s="83">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164.86</v>
      </c>
      <c r="H29" s="110">
        <v>3.3</v>
      </c>
      <c r="I29" s="28">
        <f t="shared" ref="I29:I33" si="5">ROUND(H29*G29,2)</f>
        <v>544.04</v>
      </c>
      <c r="J29" s="55">
        <f t="shared" si="2"/>
        <v>4.0999999999999996</v>
      </c>
      <c r="K29" s="27">
        <f>ROUND(J29*G29,2)</f>
        <v>675.93</v>
      </c>
      <c r="L29" s="15"/>
      <c r="M29" s="16"/>
      <c r="N29" s="17"/>
    </row>
    <row r="30" spans="2:14" s="18" customFormat="1" ht="71.25" x14ac:dyDescent="0.25">
      <c r="B30" s="26" t="s">
        <v>1070</v>
      </c>
      <c r="C30" s="109" t="s">
        <v>1066</v>
      </c>
      <c r="D30" s="108" t="s">
        <v>1056</v>
      </c>
      <c r="E30" s="27" t="s">
        <v>1005</v>
      </c>
      <c r="F30" s="73" t="s">
        <v>1039</v>
      </c>
      <c r="G30" s="111">
        <v>154.22</v>
      </c>
      <c r="H30" s="110">
        <v>14.25</v>
      </c>
      <c r="I30" s="28">
        <f t="shared" si="5"/>
        <v>2197.64</v>
      </c>
      <c r="J30" s="55">
        <f t="shared" si="2"/>
        <v>17.7</v>
      </c>
      <c r="K30" s="27">
        <f>ROUND(J30*G30,2)</f>
        <v>2729.69</v>
      </c>
      <c r="L30" s="15"/>
      <c r="M30" s="16"/>
      <c r="N30" s="17"/>
    </row>
    <row r="31" spans="2:14" s="18" customFormat="1" x14ac:dyDescent="0.25">
      <c r="B31" s="26" t="s">
        <v>1071</v>
      </c>
      <c r="C31" s="109" t="s">
        <v>1014</v>
      </c>
      <c r="D31" s="108" t="s">
        <v>1057</v>
      </c>
      <c r="E31" s="27" t="s">
        <v>1005</v>
      </c>
      <c r="F31" s="73" t="s">
        <v>1039</v>
      </c>
      <c r="G31" s="84">
        <v>164.86</v>
      </c>
      <c r="H31" s="110">
        <v>31.69</v>
      </c>
      <c r="I31" s="28">
        <f t="shared" si="5"/>
        <v>5224.41</v>
      </c>
      <c r="J31" s="55">
        <f t="shared" si="2"/>
        <v>39.369999999999997</v>
      </c>
      <c r="K31" s="27">
        <f>ROUND(J31*G31,2)</f>
        <v>6490.54</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12663.23</v>
      </c>
      <c r="H33" s="146">
        <v>0.59</v>
      </c>
      <c r="I33" s="126">
        <f t="shared" si="5"/>
        <v>7471.31</v>
      </c>
      <c r="J33" s="127">
        <f t="shared" si="2"/>
        <v>0.73</v>
      </c>
      <c r="K33" s="128">
        <f t="shared" ref="K33" si="6">ROUND(J33*G33,2)</f>
        <v>9244.16</v>
      </c>
      <c r="L33" s="15"/>
      <c r="M33" s="16"/>
      <c r="N33" s="17"/>
    </row>
    <row r="34" spans="1:14" s="18" customFormat="1" x14ac:dyDescent="0.25">
      <c r="B34" s="151">
        <v>3</v>
      </c>
      <c r="C34" s="152"/>
      <c r="D34" s="153" t="s">
        <v>1076</v>
      </c>
      <c r="E34" s="138"/>
      <c r="F34" s="138"/>
      <c r="G34" s="154"/>
      <c r="H34" s="155"/>
      <c r="I34" s="156">
        <f>SUBTOTAL(9,I35:I36)</f>
        <v>39928.07</v>
      </c>
      <c r="J34" s="157"/>
      <c r="K34" s="141">
        <f>SUBTOTAL(9,K35:K36)</f>
        <v>49602.73</v>
      </c>
      <c r="L34" s="15"/>
      <c r="M34" s="16"/>
      <c r="N34" s="17"/>
    </row>
    <row r="35" spans="1:14" s="18" customFormat="1" ht="30" x14ac:dyDescent="0.25">
      <c r="B35" s="25" t="s">
        <v>964</v>
      </c>
      <c r="C35" s="147" t="s">
        <v>1033</v>
      </c>
      <c r="D35" s="148" t="s">
        <v>1074</v>
      </c>
      <c r="E35" s="112" t="s">
        <v>1021</v>
      </c>
      <c r="F35" s="130" t="s">
        <v>1039</v>
      </c>
      <c r="G35" s="149">
        <v>220.2</v>
      </c>
      <c r="H35" s="150">
        <v>43.43</v>
      </c>
      <c r="I35" s="133">
        <f>ROUND(H35*G35,2)</f>
        <v>9563.2900000000009</v>
      </c>
      <c r="J35" s="134">
        <f t="shared" ref="J35:J36" si="7">ROUND(H35*(1+IF(F35="BDI 1",$C$8,IF(F35="BDI 2",$C$9,0))),2)</f>
        <v>53.95</v>
      </c>
      <c r="K35" s="135">
        <f>ROUND(J35*G35,2)</f>
        <v>11879.79</v>
      </c>
      <c r="L35" s="15"/>
      <c r="M35" s="16"/>
      <c r="N35" s="17"/>
    </row>
    <row r="36" spans="1:14" s="18" customFormat="1" ht="60" x14ac:dyDescent="0.25">
      <c r="B36" s="142" t="s">
        <v>965</v>
      </c>
      <c r="C36" s="158" t="s">
        <v>1034</v>
      </c>
      <c r="D36" s="119" t="s">
        <v>1075</v>
      </c>
      <c r="E36" s="82" t="s">
        <v>1009</v>
      </c>
      <c r="F36" s="123" t="s">
        <v>1039</v>
      </c>
      <c r="G36" s="159">
        <v>661.11</v>
      </c>
      <c r="H36" s="160">
        <v>45.93</v>
      </c>
      <c r="I36" s="126">
        <f t="shared" ref="I36" si="8">ROUND(H36*G36,2)</f>
        <v>30364.78</v>
      </c>
      <c r="J36" s="127">
        <f t="shared" si="7"/>
        <v>57.06</v>
      </c>
      <c r="K36" s="128">
        <f>ROUND(J36*G36,2)</f>
        <v>37722.94</v>
      </c>
      <c r="L36" s="15"/>
      <c r="M36" s="16"/>
      <c r="N36" s="17"/>
    </row>
    <row r="37" spans="1:14" s="18" customFormat="1" x14ac:dyDescent="0.25">
      <c r="B37" s="151">
        <v>4</v>
      </c>
      <c r="C37" s="152"/>
      <c r="D37" s="153" t="s">
        <v>1077</v>
      </c>
      <c r="E37" s="138"/>
      <c r="F37" s="138"/>
      <c r="G37" s="154"/>
      <c r="H37" s="155"/>
      <c r="I37" s="156">
        <f>SUBTOTAL(9,I38:I42)</f>
        <v>225.4</v>
      </c>
      <c r="J37" s="157"/>
      <c r="K37" s="141">
        <f>SUBTOTAL(9,K38:K42)</f>
        <v>280.06</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 t="shared" ref="J38:J57" si="9">ROUND(H38*(1+IF(F38="BDI 1",$C$8,IF(F38="BDI 2",$C$9,0))),2)</f>
        <v>152.06</v>
      </c>
      <c r="K38" s="135">
        <f t="shared" ref="K38:K42" si="10">ROUND(J38*G38,2)</f>
        <v>0</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10.91</v>
      </c>
      <c r="H41" s="86">
        <v>20.66</v>
      </c>
      <c r="I41" s="28">
        <f t="shared" si="11"/>
        <v>225.4</v>
      </c>
      <c r="J41" s="55">
        <f t="shared" si="9"/>
        <v>25.67</v>
      </c>
      <c r="K41" s="27">
        <f t="shared" si="10"/>
        <v>280.06</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51590.9</v>
      </c>
      <c r="J43" s="164"/>
      <c r="K43" s="165">
        <f>SUBTOTAL(9, K44:K57)</f>
        <v>64091.490000000005</v>
      </c>
      <c r="L43" s="170"/>
      <c r="M43" s="171"/>
      <c r="N43" s="172"/>
    </row>
    <row r="44" spans="1:14" s="18" customFormat="1" ht="30" x14ac:dyDescent="0.25">
      <c r="B44" s="129" t="s">
        <v>971</v>
      </c>
      <c r="C44" s="120" t="s">
        <v>1097</v>
      </c>
      <c r="D44" s="121" t="s">
        <v>1098</v>
      </c>
      <c r="E44" s="82" t="s">
        <v>1009</v>
      </c>
      <c r="F44" s="130" t="s">
        <v>1039</v>
      </c>
      <c r="G44" s="161">
        <v>431.55</v>
      </c>
      <c r="H44" s="132">
        <v>39.619999999999997</v>
      </c>
      <c r="I44" s="133">
        <f t="shared" si="11"/>
        <v>17098.009999999998</v>
      </c>
      <c r="J44" s="134">
        <f t="shared" si="9"/>
        <v>49.22</v>
      </c>
      <c r="K44" s="135">
        <f t="shared" ref="K44:K57" si="12">ROUND(J44*G44,2)</f>
        <v>21240.89</v>
      </c>
      <c r="L44" s="15"/>
      <c r="M44" s="16"/>
      <c r="N44" s="17"/>
    </row>
    <row r="45" spans="1:14" s="18" customFormat="1" ht="30" x14ac:dyDescent="0.25">
      <c r="B45" s="29" t="s">
        <v>972</v>
      </c>
      <c r="C45" s="80" t="s">
        <v>1027</v>
      </c>
      <c r="D45" s="81" t="s">
        <v>1099</v>
      </c>
      <c r="E45" s="82" t="s">
        <v>1005</v>
      </c>
      <c r="F45" s="73" t="s">
        <v>1039</v>
      </c>
      <c r="G45" s="84">
        <v>14.39</v>
      </c>
      <c r="H45" s="86">
        <v>322.69</v>
      </c>
      <c r="I45" s="28">
        <f t="shared" si="11"/>
        <v>4643.51</v>
      </c>
      <c r="J45" s="55">
        <f t="shared" si="9"/>
        <v>400.88</v>
      </c>
      <c r="K45" s="27">
        <f t="shared" si="12"/>
        <v>5768.66</v>
      </c>
      <c r="L45" s="15"/>
      <c r="M45" s="16"/>
      <c r="N45" s="17"/>
    </row>
    <row r="46" spans="1:14" s="18" customFormat="1" ht="30" x14ac:dyDescent="0.25">
      <c r="B46" s="29" t="s">
        <v>973</v>
      </c>
      <c r="C46" s="80" t="s">
        <v>1022</v>
      </c>
      <c r="D46" s="81" t="s">
        <v>1023</v>
      </c>
      <c r="E46" s="82" t="s">
        <v>1021</v>
      </c>
      <c r="F46" s="73" t="s">
        <v>1039</v>
      </c>
      <c r="G46" s="84">
        <v>26.35</v>
      </c>
      <c r="H46" s="86">
        <v>77.81</v>
      </c>
      <c r="I46" s="28">
        <f t="shared" si="11"/>
        <v>2050.29</v>
      </c>
      <c r="J46" s="55">
        <f t="shared" si="9"/>
        <v>96.66</v>
      </c>
      <c r="K46" s="27">
        <f t="shared" si="12"/>
        <v>2546.9899999999998</v>
      </c>
      <c r="L46" s="15"/>
      <c r="M46" s="16"/>
      <c r="N46" s="17"/>
    </row>
    <row r="47" spans="1:14" s="18" customFormat="1" ht="30" x14ac:dyDescent="0.25">
      <c r="B47" s="29" t="s">
        <v>1084</v>
      </c>
      <c r="C47" s="80" t="s">
        <v>1024</v>
      </c>
      <c r="D47" s="81" t="s">
        <v>1025</v>
      </c>
      <c r="E47" s="82" t="s">
        <v>1021</v>
      </c>
      <c r="F47" s="73" t="s">
        <v>1039</v>
      </c>
      <c r="G47" s="84">
        <v>117.5</v>
      </c>
      <c r="H47" s="86">
        <v>148.18</v>
      </c>
      <c r="I47" s="28">
        <f t="shared" si="11"/>
        <v>17411.150000000001</v>
      </c>
      <c r="J47" s="55">
        <f t="shared" si="9"/>
        <v>184.08</v>
      </c>
      <c r="K47" s="27">
        <f t="shared" si="12"/>
        <v>21629.4</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220</v>
      </c>
      <c r="H49" s="115">
        <v>22.44</v>
      </c>
      <c r="I49" s="28">
        <f t="shared" si="11"/>
        <v>4936.8</v>
      </c>
      <c r="J49" s="55">
        <f t="shared" si="9"/>
        <v>27.88</v>
      </c>
      <c r="K49" s="27">
        <f t="shared" si="12"/>
        <v>6133.6</v>
      </c>
      <c r="L49" s="15"/>
      <c r="M49" s="16"/>
      <c r="N49" s="17"/>
    </row>
    <row r="50" spans="2:14" s="18" customFormat="1" ht="30" x14ac:dyDescent="0.25">
      <c r="B50" s="29" t="s">
        <v>1087</v>
      </c>
      <c r="C50" s="80" t="s">
        <v>1104</v>
      </c>
      <c r="D50" s="81" t="s">
        <v>1105</v>
      </c>
      <c r="E50" s="82" t="s">
        <v>1044</v>
      </c>
      <c r="F50" s="73" t="s">
        <v>1039</v>
      </c>
      <c r="G50" s="84">
        <v>1</v>
      </c>
      <c r="H50" s="86">
        <v>1265.78</v>
      </c>
      <c r="I50" s="28">
        <f t="shared" si="11"/>
        <v>1265.78</v>
      </c>
      <c r="J50" s="55">
        <f t="shared" si="9"/>
        <v>1572.48</v>
      </c>
      <c r="K50" s="27">
        <f t="shared" si="12"/>
        <v>1572.48</v>
      </c>
      <c r="L50" s="15"/>
      <c r="M50" s="16"/>
      <c r="N50" s="17"/>
    </row>
    <row r="51" spans="2:14" s="18" customFormat="1" x14ac:dyDescent="0.25">
      <c r="B51" s="29" t="s">
        <v>1088</v>
      </c>
      <c r="C51" s="80" t="s">
        <v>1028</v>
      </c>
      <c r="D51" s="81" t="s">
        <v>1106</v>
      </c>
      <c r="E51" s="82" t="s">
        <v>1044</v>
      </c>
      <c r="F51" s="73" t="s">
        <v>1039</v>
      </c>
      <c r="G51" s="84">
        <v>2</v>
      </c>
      <c r="H51" s="86">
        <v>398.63</v>
      </c>
      <c r="I51" s="28">
        <f t="shared" si="11"/>
        <v>797.26</v>
      </c>
      <c r="J51" s="55">
        <f t="shared" si="9"/>
        <v>495.22</v>
      </c>
      <c r="K51" s="27">
        <f t="shared" si="12"/>
        <v>990.44</v>
      </c>
      <c r="L51" s="15"/>
      <c r="M51" s="16"/>
      <c r="N51" s="17"/>
    </row>
    <row r="52" spans="2:14" s="18" customFormat="1" ht="45" x14ac:dyDescent="0.25">
      <c r="B52" s="29" t="s">
        <v>1089</v>
      </c>
      <c r="C52" s="80" t="s">
        <v>1026</v>
      </c>
      <c r="D52" s="81" t="s">
        <v>1107</v>
      </c>
      <c r="E52" s="82" t="s">
        <v>1044</v>
      </c>
      <c r="F52" s="73" t="s">
        <v>1039</v>
      </c>
      <c r="G52" s="84">
        <v>4</v>
      </c>
      <c r="H52" s="86">
        <v>815.35</v>
      </c>
      <c r="I52" s="28">
        <f t="shared" si="11"/>
        <v>3261.4</v>
      </c>
      <c r="J52" s="55">
        <f t="shared" si="9"/>
        <v>1012.91</v>
      </c>
      <c r="K52" s="27">
        <f t="shared" si="12"/>
        <v>4051.64</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0</v>
      </c>
      <c r="H54" s="86">
        <v>783.41</v>
      </c>
      <c r="I54" s="28">
        <f t="shared" si="11"/>
        <v>0</v>
      </c>
      <c r="J54" s="55">
        <f t="shared" si="9"/>
        <v>973.23</v>
      </c>
      <c r="K54" s="27">
        <f t="shared" si="12"/>
        <v>0</v>
      </c>
      <c r="L54" s="15"/>
      <c r="M54" s="16"/>
      <c r="N54" s="17"/>
    </row>
    <row r="55" spans="2:14" s="18" customFormat="1" ht="30" x14ac:dyDescent="0.25">
      <c r="B55" s="29" t="s">
        <v>1092</v>
      </c>
      <c r="C55" s="80" t="s">
        <v>1110</v>
      </c>
      <c r="D55" s="81" t="s">
        <v>1111</v>
      </c>
      <c r="E55" s="82" t="s">
        <v>1021</v>
      </c>
      <c r="F55" s="73" t="s">
        <v>1039</v>
      </c>
      <c r="G55" s="117">
        <v>0.6</v>
      </c>
      <c r="H55" s="86">
        <v>211.16</v>
      </c>
      <c r="I55" s="28">
        <f t="shared" si="11"/>
        <v>126.7</v>
      </c>
      <c r="J55" s="55">
        <f t="shared" si="9"/>
        <v>262.32</v>
      </c>
      <c r="K55" s="27">
        <f t="shared" si="12"/>
        <v>157.38999999999999</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0</v>
      </c>
      <c r="H57" s="125">
        <v>92.44</v>
      </c>
      <c r="I57" s="126">
        <f t="shared" si="11"/>
        <v>0</v>
      </c>
      <c r="J57" s="127">
        <f t="shared" si="9"/>
        <v>114.84</v>
      </c>
      <c r="K57" s="128">
        <f t="shared" si="12"/>
        <v>0</v>
      </c>
      <c r="L57" s="15"/>
      <c r="M57" s="16"/>
      <c r="N57" s="17"/>
    </row>
    <row r="58" spans="2:14" s="18" customFormat="1" ht="17.25" customHeight="1" x14ac:dyDescent="0.25">
      <c r="B58" s="136">
        <v>6</v>
      </c>
      <c r="C58" s="259" t="s">
        <v>1095</v>
      </c>
      <c r="D58" s="259"/>
      <c r="E58" s="82"/>
      <c r="F58" s="138"/>
      <c r="G58" s="139"/>
      <c r="H58" s="140"/>
      <c r="I58" s="138">
        <f>SUBTOTAL(9, I59:I64)</f>
        <v>10057.209999999999</v>
      </c>
      <c r="J58" s="138"/>
      <c r="K58" s="141">
        <f>SUBTOTAL(9, K59:K64)</f>
        <v>12494.990000000002</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1.92</v>
      </c>
      <c r="H60" s="86">
        <v>92.44</v>
      </c>
      <c r="I60" s="28">
        <f t="shared" si="13"/>
        <v>177.48</v>
      </c>
      <c r="J60" s="55">
        <f t="shared" si="14"/>
        <v>114.84</v>
      </c>
      <c r="K60" s="27">
        <f t="shared" si="15"/>
        <v>220.49</v>
      </c>
      <c r="L60" s="15"/>
      <c r="M60" s="16"/>
      <c r="N60" s="17"/>
    </row>
    <row r="61" spans="2:14" s="18" customFormat="1" ht="45" x14ac:dyDescent="0.25">
      <c r="B61" s="29" t="s">
        <v>1123</v>
      </c>
      <c r="C61" s="80" t="s">
        <v>1114</v>
      </c>
      <c r="D61" s="81" t="s">
        <v>1115</v>
      </c>
      <c r="E61" s="82" t="s">
        <v>1005</v>
      </c>
      <c r="F61" s="73" t="s">
        <v>1039</v>
      </c>
      <c r="G61" s="84">
        <v>4.8</v>
      </c>
      <c r="H61" s="86">
        <v>374.82</v>
      </c>
      <c r="I61" s="28">
        <f t="shared" si="13"/>
        <v>1799.14</v>
      </c>
      <c r="J61" s="55">
        <f t="shared" si="14"/>
        <v>465.64</v>
      </c>
      <c r="K61" s="27">
        <f t="shared" si="15"/>
        <v>2235.0700000000002</v>
      </c>
      <c r="L61" s="15"/>
      <c r="M61" s="16"/>
      <c r="N61" s="17"/>
    </row>
    <row r="62" spans="2:14" s="18" customFormat="1" ht="45" x14ac:dyDescent="0.25">
      <c r="B62" s="29" t="s">
        <v>1124</v>
      </c>
      <c r="C62" s="80" t="s">
        <v>1116</v>
      </c>
      <c r="D62" s="81" t="s">
        <v>1117</v>
      </c>
      <c r="E62" s="82" t="s">
        <v>1147</v>
      </c>
      <c r="F62" s="73" t="s">
        <v>1039</v>
      </c>
      <c r="G62" s="83">
        <v>384</v>
      </c>
      <c r="H62" s="86">
        <v>6.8</v>
      </c>
      <c r="I62" s="28">
        <f t="shared" si="13"/>
        <v>2611.1999999999998</v>
      </c>
      <c r="J62" s="55">
        <f t="shared" si="14"/>
        <v>8.4499999999999993</v>
      </c>
      <c r="K62" s="27">
        <f t="shared" si="15"/>
        <v>3244.8</v>
      </c>
      <c r="L62" s="15"/>
      <c r="M62" s="16"/>
      <c r="N62" s="17"/>
    </row>
    <row r="63" spans="2:14" s="18" customFormat="1" ht="45" x14ac:dyDescent="0.25">
      <c r="B63" s="29" t="s">
        <v>1125</v>
      </c>
      <c r="C63" s="80" t="s">
        <v>1118</v>
      </c>
      <c r="D63" s="81" t="s">
        <v>1119</v>
      </c>
      <c r="E63" s="82" t="s">
        <v>1009</v>
      </c>
      <c r="F63" s="73" t="s">
        <v>1039</v>
      </c>
      <c r="G63" s="83">
        <v>18.440000000000001</v>
      </c>
      <c r="H63" s="86">
        <v>51.05</v>
      </c>
      <c r="I63" s="28">
        <f t="shared" si="13"/>
        <v>941.36</v>
      </c>
      <c r="J63" s="55">
        <f t="shared" si="14"/>
        <v>63.42</v>
      </c>
      <c r="K63" s="27">
        <f t="shared" si="15"/>
        <v>1169.46</v>
      </c>
      <c r="L63" s="15"/>
      <c r="M63" s="16"/>
      <c r="N63" s="17"/>
    </row>
    <row r="64" spans="2:14" s="18" customFormat="1" ht="60" x14ac:dyDescent="0.25">
      <c r="B64" s="122" t="s">
        <v>1126</v>
      </c>
      <c r="C64" s="118" t="s">
        <v>1120</v>
      </c>
      <c r="D64" s="119" t="s">
        <v>1121</v>
      </c>
      <c r="E64" s="82" t="s">
        <v>1005</v>
      </c>
      <c r="F64" s="123" t="s">
        <v>1039</v>
      </c>
      <c r="G64" s="124">
        <v>6.34</v>
      </c>
      <c r="H64" s="125">
        <v>714.2</v>
      </c>
      <c r="I64" s="126">
        <f t="shared" si="13"/>
        <v>4528.03</v>
      </c>
      <c r="J64" s="127">
        <f t="shared" si="14"/>
        <v>887.25</v>
      </c>
      <c r="K64" s="128">
        <f t="shared" si="15"/>
        <v>5625.17</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38.56</v>
      </c>
      <c r="J72" s="55"/>
      <c r="K72" s="27">
        <f>SUBTOTAL(9,K73:K75)</f>
        <v>46.27</v>
      </c>
      <c r="L72" s="15"/>
      <c r="M72" s="16"/>
      <c r="N72" s="17"/>
    </row>
    <row r="73" spans="2:14" s="18" customFormat="1" ht="75" x14ac:dyDescent="0.25">
      <c r="B73" s="29" t="s">
        <v>1139</v>
      </c>
      <c r="C73" s="80" t="s">
        <v>1104</v>
      </c>
      <c r="D73" s="81" t="s">
        <v>1142</v>
      </c>
      <c r="E73" s="82" t="s">
        <v>1009</v>
      </c>
      <c r="F73" s="73" t="s">
        <v>1039</v>
      </c>
      <c r="G73" s="84">
        <v>771.11</v>
      </c>
      <c r="H73" s="86">
        <v>0.05</v>
      </c>
      <c r="I73" s="28">
        <f t="shared" ref="I73:I75" si="16">ROUND(H73*G73,2)</f>
        <v>38.56</v>
      </c>
      <c r="J73" s="55">
        <f t="shared" ref="J73:J75" si="17">ROUND(H73*(1+IF(F73="BDI 1",$C$8,IF(F73="BDI 2",$C$9,0))),2)</f>
        <v>0.06</v>
      </c>
      <c r="K73" s="27">
        <f t="shared" ref="K73:K75" si="18">ROUND(J73*G73,2)</f>
        <v>46.27</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 t="shared" si="17"/>
        <v>133.87</v>
      </c>
      <c r="K74" s="27">
        <f t="shared" si="18"/>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132607.85999999999</v>
      </c>
      <c r="J76" s="57" t="s">
        <v>977</v>
      </c>
      <c r="K76" s="79">
        <f>SUBTOTAL(9,K15:K75)</f>
        <v>164701.92000000004</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565" priority="20">
      <formula>LEN($B15)=1</formula>
    </cfRule>
  </conditionalFormatting>
  <conditionalFormatting sqref="E17:E20 G17:G20">
    <cfRule type="expression" dxfId="564" priority="17">
      <formula>LEN($B17)=1</formula>
    </cfRule>
  </conditionalFormatting>
  <conditionalFormatting sqref="D17:D20">
    <cfRule type="expression" dxfId="563" priority="19">
      <formula>LEN($B17)=1</formula>
    </cfRule>
  </conditionalFormatting>
  <conditionalFormatting sqref="C17:C20">
    <cfRule type="expression" dxfId="562" priority="18">
      <formula>LEN($B17)=1</formula>
    </cfRule>
  </conditionalFormatting>
  <conditionalFormatting sqref="F17:F20">
    <cfRule type="expression" dxfId="561" priority="16">
      <formula>LEN($B17)=1</formula>
    </cfRule>
  </conditionalFormatting>
  <conditionalFormatting sqref="H17:H20">
    <cfRule type="expression" dxfId="560" priority="15">
      <formula>LEN($B17)=1</formula>
    </cfRule>
  </conditionalFormatting>
  <conditionalFormatting sqref="D22:E33">
    <cfRule type="expression" dxfId="559" priority="14">
      <formula>LEN($B22)=1</formula>
    </cfRule>
  </conditionalFormatting>
  <conditionalFormatting sqref="C22:C33">
    <cfRule type="expression" dxfId="558" priority="13">
      <formula>LEN($B22)=1</formula>
    </cfRule>
  </conditionalFormatting>
  <conditionalFormatting sqref="H22:H33">
    <cfRule type="expression" dxfId="557" priority="12">
      <formula>LEN($B22)=1</formula>
    </cfRule>
  </conditionalFormatting>
  <conditionalFormatting sqref="H16">
    <cfRule type="expression" dxfId="556" priority="9">
      <formula>LEN($B16)=1</formula>
    </cfRule>
  </conditionalFormatting>
  <conditionalFormatting sqref="I16:K16">
    <cfRule type="expression" dxfId="555" priority="11">
      <formula>LEN($B16)=1</formula>
    </cfRule>
  </conditionalFormatting>
  <conditionalFormatting sqref="C16:G16">
    <cfRule type="expression" dxfId="554" priority="10">
      <formula>LEN($B16)=1</formula>
    </cfRule>
  </conditionalFormatting>
  <conditionalFormatting sqref="G19">
    <cfRule type="expression" dxfId="553" priority="8">
      <formula>LEN($B19)=1</formula>
    </cfRule>
  </conditionalFormatting>
  <conditionalFormatting sqref="G20">
    <cfRule type="expression" dxfId="552" priority="7">
      <formula>LEN($B20)=1</formula>
    </cfRule>
  </conditionalFormatting>
  <conditionalFormatting sqref="H16">
    <cfRule type="expression" dxfId="551" priority="6">
      <formula>LEN($B16)=1</formula>
    </cfRule>
  </conditionalFormatting>
  <conditionalFormatting sqref="H16">
    <cfRule type="expression" dxfId="550" priority="5">
      <formula>LEN($B16)=1</formula>
    </cfRule>
  </conditionalFormatting>
  <conditionalFormatting sqref="H16">
    <cfRule type="expression" dxfId="549" priority="4">
      <formula>LEN($B16)=1</formula>
    </cfRule>
  </conditionalFormatting>
  <conditionalFormatting sqref="H16">
    <cfRule type="expression" dxfId="548" priority="3">
      <formula>LEN($B16)=1</formula>
    </cfRule>
  </conditionalFormatting>
  <conditionalFormatting sqref="H16">
    <cfRule type="expression" dxfId="547" priority="2">
      <formula>LEN($B16)=1</formula>
    </cfRule>
  </conditionalFormatting>
  <conditionalFormatting sqref="H16">
    <cfRule type="expression" dxfId="546" priority="1">
      <formula>LEN($B16)=1</formula>
    </cfRule>
  </conditionalFormatting>
  <dataValidations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105"/>
  <sheetViews>
    <sheetView showGridLines="0" zoomScale="80" zoomScaleNormal="80" zoomScaleSheetLayoutView="80" zoomScalePageLayoutView="80" workbookViewId="0">
      <selection activeCell="B11" sqref="B11:K11"/>
    </sheetView>
  </sheetViews>
  <sheetFormatPr defaultColWidth="0" defaultRowHeight="15" x14ac:dyDescent="0.25"/>
  <cols>
    <col min="1" max="1" width="1.7109375" style="14" customWidth="1"/>
    <col min="2" max="2" width="6.7109375" style="10" customWidth="1"/>
    <col min="3" max="3" width="17.7109375" style="10" customWidth="1"/>
    <col min="4" max="4" width="70.7109375" style="10" customWidth="1"/>
    <col min="5" max="5" width="11.28515625" style="10" customWidth="1"/>
    <col min="6" max="6" width="8.7109375" style="10" customWidth="1"/>
    <col min="7" max="7" width="15.7109375" style="10" customWidth="1"/>
    <col min="8" max="8" width="19.7109375" style="10" customWidth="1"/>
    <col min="9" max="10" width="15.7109375" style="10" customWidth="1"/>
    <col min="11" max="11" width="15.7109375" style="11" customWidth="1"/>
    <col min="12" max="12" width="1.7109375" style="12" customWidth="1"/>
    <col min="13" max="13" width="0" style="10" hidden="1" customWidth="1"/>
    <col min="14" max="14" width="0" style="13" hidden="1" customWidth="1"/>
    <col min="15" max="16384" width="9.140625" style="14" hidden="1"/>
  </cols>
  <sheetData>
    <row r="1" spans="2:14" ht="9.9499999999999993" customHeight="1" x14ac:dyDescent="0.25"/>
    <row r="2" spans="2:14" s="18" customFormat="1" ht="45" customHeight="1" x14ac:dyDescent="0.25">
      <c r="B2" s="264" t="s">
        <v>940</v>
      </c>
      <c r="C2" s="264"/>
      <c r="D2" s="264"/>
      <c r="E2" s="264"/>
      <c r="F2" s="264"/>
      <c r="G2" s="264"/>
      <c r="H2" s="264"/>
      <c r="I2" s="264"/>
      <c r="J2" s="264"/>
      <c r="K2" s="264"/>
      <c r="L2" s="15"/>
      <c r="M2" s="16"/>
      <c r="N2" s="17"/>
    </row>
    <row r="3" spans="2:14" s="18" customFormat="1" ht="20.100000000000001" customHeight="1" x14ac:dyDescent="0.25">
      <c r="B3" s="265" t="s">
        <v>941</v>
      </c>
      <c r="C3" s="266"/>
      <c r="D3" s="266"/>
      <c r="E3" s="266"/>
      <c r="F3" s="266"/>
      <c r="G3" s="266"/>
      <c r="H3" s="266"/>
      <c r="I3" s="266"/>
      <c r="J3" s="266"/>
      <c r="K3" s="267"/>
      <c r="L3" s="15"/>
      <c r="M3" s="16"/>
      <c r="N3" s="17"/>
    </row>
    <row r="4" spans="2:14" s="18" customFormat="1" ht="15" customHeight="1" x14ac:dyDescent="0.25">
      <c r="B4" s="268" t="s">
        <v>1001</v>
      </c>
      <c r="C4" s="269"/>
      <c r="D4" s="269"/>
      <c r="E4" s="269"/>
      <c r="F4" s="269"/>
      <c r="G4" s="269"/>
      <c r="H4" s="270" t="s">
        <v>942</v>
      </c>
      <c r="I4" s="271" t="s">
        <v>943</v>
      </c>
      <c r="J4" s="272"/>
      <c r="K4" s="174" t="s">
        <v>944</v>
      </c>
      <c r="L4" s="15"/>
      <c r="M4" s="16"/>
      <c r="N4" s="17"/>
    </row>
    <row r="5" spans="2:14" s="18" customFormat="1" ht="15" customHeight="1" x14ac:dyDescent="0.25">
      <c r="B5" s="268" t="s">
        <v>1156</v>
      </c>
      <c r="C5" s="269"/>
      <c r="D5" s="269"/>
      <c r="E5" s="269"/>
      <c r="F5" s="269"/>
      <c r="G5" s="269"/>
      <c r="H5" s="270"/>
      <c r="I5" s="273" t="s">
        <v>1042</v>
      </c>
      <c r="J5" s="274"/>
      <c r="K5" s="19">
        <v>43678</v>
      </c>
      <c r="L5" s="15"/>
      <c r="M5" s="16"/>
      <c r="N5" s="17"/>
    </row>
    <row r="6" spans="2:14" s="18" customFormat="1" ht="15" customHeight="1" x14ac:dyDescent="0.25">
      <c r="B6" s="268" t="s">
        <v>1002</v>
      </c>
      <c r="C6" s="269"/>
      <c r="D6" s="269"/>
      <c r="E6" s="269"/>
      <c r="F6" s="269"/>
      <c r="G6" s="269"/>
      <c r="H6" s="270"/>
      <c r="I6" s="273"/>
      <c r="J6" s="274"/>
      <c r="K6" s="19"/>
      <c r="L6" s="15"/>
    </row>
    <row r="7" spans="2:14" s="18" customFormat="1" ht="15" customHeight="1" x14ac:dyDescent="0.25">
      <c r="B7" s="268" t="s">
        <v>1003</v>
      </c>
      <c r="C7" s="269"/>
      <c r="D7" s="269"/>
      <c r="E7" s="269"/>
      <c r="F7" s="269"/>
      <c r="G7" s="269"/>
      <c r="H7" s="270"/>
      <c r="I7" s="273"/>
      <c r="J7" s="274"/>
      <c r="K7" s="19"/>
      <c r="L7" s="15"/>
    </row>
    <row r="8" spans="2:14" s="18" customFormat="1" ht="15" customHeight="1" x14ac:dyDescent="0.25">
      <c r="B8" s="20" t="s">
        <v>988</v>
      </c>
      <c r="C8" s="21">
        <v>0.24229999999999999</v>
      </c>
      <c r="D8" s="22"/>
      <c r="E8" s="22"/>
      <c r="F8" s="22"/>
      <c r="G8" s="22"/>
      <c r="H8" s="270"/>
      <c r="I8" s="273"/>
      <c r="J8" s="274"/>
      <c r="K8" s="19"/>
      <c r="L8" s="15"/>
    </row>
    <row r="9" spans="2:14" s="18" customFormat="1" ht="15" customHeight="1" x14ac:dyDescent="0.25">
      <c r="B9" s="20" t="s">
        <v>989</v>
      </c>
      <c r="C9" s="21">
        <v>0.24229999999999999</v>
      </c>
      <c r="D9" s="22"/>
      <c r="E9" s="22"/>
      <c r="F9" s="22"/>
      <c r="G9" s="22"/>
      <c r="H9" s="270"/>
      <c r="I9" s="273"/>
      <c r="J9" s="274"/>
      <c r="K9" s="62"/>
      <c r="L9" s="15"/>
    </row>
    <row r="10" spans="2:14" s="18" customFormat="1" ht="15" customHeight="1" x14ac:dyDescent="0.25">
      <c r="B10" s="275" t="s">
        <v>1175</v>
      </c>
      <c r="C10" s="276"/>
      <c r="D10" s="276"/>
      <c r="E10" s="276"/>
      <c r="F10" s="276"/>
      <c r="G10" s="276"/>
      <c r="H10" s="270"/>
      <c r="I10" s="273"/>
      <c r="J10" s="274"/>
      <c r="K10" s="62"/>
      <c r="L10" s="15"/>
    </row>
    <row r="11" spans="2:14" s="18" customFormat="1" ht="15" customHeight="1" x14ac:dyDescent="0.25">
      <c r="B11" s="263" t="s">
        <v>940</v>
      </c>
      <c r="C11" s="263"/>
      <c r="D11" s="263"/>
      <c r="E11" s="263"/>
      <c r="F11" s="263"/>
      <c r="G11" s="263"/>
      <c r="H11" s="263"/>
      <c r="I11" s="263"/>
      <c r="J11" s="263"/>
      <c r="K11" s="263"/>
      <c r="L11" s="15"/>
    </row>
    <row r="12" spans="2:14" s="18" customFormat="1" ht="15" customHeight="1" x14ac:dyDescent="0.25">
      <c r="B12" s="253" t="s">
        <v>945</v>
      </c>
      <c r="C12" s="253" t="s">
        <v>946</v>
      </c>
      <c r="D12" s="253" t="s">
        <v>947</v>
      </c>
      <c r="E12" s="253" t="s">
        <v>948</v>
      </c>
      <c r="F12" s="247" t="s">
        <v>990</v>
      </c>
      <c r="G12" s="257" t="s">
        <v>949</v>
      </c>
      <c r="H12" s="245" t="s">
        <v>950</v>
      </c>
      <c r="I12" s="246"/>
      <c r="J12" s="245" t="s">
        <v>950</v>
      </c>
      <c r="K12" s="247"/>
      <c r="L12" s="15"/>
    </row>
    <row r="13" spans="2:14" s="18" customFormat="1" ht="15" customHeight="1" x14ac:dyDescent="0.25">
      <c r="B13" s="253"/>
      <c r="C13" s="253"/>
      <c r="D13" s="253"/>
      <c r="E13" s="253"/>
      <c r="F13" s="255"/>
      <c r="G13" s="257"/>
      <c r="H13" s="248" t="s">
        <v>951</v>
      </c>
      <c r="I13" s="249"/>
      <c r="J13" s="248" t="s">
        <v>952</v>
      </c>
      <c r="K13" s="250"/>
      <c r="L13" s="15"/>
    </row>
    <row r="14" spans="2:14" s="18" customFormat="1" ht="15" customHeight="1" thickBot="1" x14ac:dyDescent="0.3">
      <c r="B14" s="254"/>
      <c r="C14" s="254"/>
      <c r="D14" s="254"/>
      <c r="E14" s="254"/>
      <c r="F14" s="256"/>
      <c r="G14" s="258"/>
      <c r="H14" s="23" t="s">
        <v>953</v>
      </c>
      <c r="I14" s="24" t="s">
        <v>954</v>
      </c>
      <c r="J14" s="23" t="s">
        <v>953</v>
      </c>
      <c r="K14" s="76" t="s">
        <v>954</v>
      </c>
      <c r="L14" s="15"/>
    </row>
    <row r="15" spans="2:14" s="18" customFormat="1" ht="15" customHeight="1" x14ac:dyDescent="0.25">
      <c r="B15" s="25">
        <v>1</v>
      </c>
      <c r="C15" s="43"/>
      <c r="D15" s="47" t="s">
        <v>1004</v>
      </c>
      <c r="E15" s="44"/>
      <c r="F15" s="44"/>
      <c r="G15" s="45"/>
      <c r="H15" s="51"/>
      <c r="I15" s="50">
        <f>SUBTOTAL(9,I17:I20)</f>
        <v>2632.69</v>
      </c>
      <c r="J15" s="54"/>
      <c r="K15" s="77">
        <f>SUBTOTAL(9,K16:K20)</f>
        <v>35569.620000000003</v>
      </c>
      <c r="L15" s="15"/>
    </row>
    <row r="16" spans="2:14" s="18" customFormat="1" ht="15" customHeight="1" x14ac:dyDescent="0.25">
      <c r="B16" s="26" t="s">
        <v>955</v>
      </c>
      <c r="C16" s="183" t="s">
        <v>1104</v>
      </c>
      <c r="D16" s="194" t="s">
        <v>1173</v>
      </c>
      <c r="E16" s="82" t="s">
        <v>1044</v>
      </c>
      <c r="F16" s="195" t="s">
        <v>1039</v>
      </c>
      <c r="G16" s="231">
        <f>ROUND(SUM(1.7002/18),5)</f>
        <v>9.4460000000000002E-2</v>
      </c>
      <c r="H16" s="193">
        <v>275242.32</v>
      </c>
      <c r="I16" s="133">
        <f>ROUND(H16*G16,2)</f>
        <v>25999.39</v>
      </c>
      <c r="J16" s="134">
        <f>ROUND(H16*(1+IF(F16="BDI 1",$C$8,IF(F16="BDI 2",$C$9,0))),2)</f>
        <v>341933.53</v>
      </c>
      <c r="K16" s="135">
        <f>ROUND(J16*G16,2)</f>
        <v>32299.040000000001</v>
      </c>
      <c r="L16" s="15"/>
    </row>
    <row r="17" spans="2:14" s="18" customFormat="1" ht="71.25" x14ac:dyDescent="0.25">
      <c r="B17" s="26" t="s">
        <v>956</v>
      </c>
      <c r="C17" s="109" t="s">
        <v>1047</v>
      </c>
      <c r="D17" s="108" t="s">
        <v>1043</v>
      </c>
      <c r="E17" s="27" t="s">
        <v>1044</v>
      </c>
      <c r="F17" s="73" t="s">
        <v>1039</v>
      </c>
      <c r="G17" s="110">
        <v>0</v>
      </c>
      <c r="H17" s="110">
        <v>1110.6500000000001</v>
      </c>
      <c r="I17" s="28">
        <f>ROUND(H17*G17,2)</f>
        <v>0</v>
      </c>
      <c r="J17" s="55">
        <f>ROUND(H17*(1+IF(F17="BDI 1",$C$8,IF(F17="BDI 2",$C$9,0))),2)</f>
        <v>1379.76</v>
      </c>
      <c r="K17" s="27">
        <f>ROUND(J17*G17,2)</f>
        <v>0</v>
      </c>
      <c r="L17" s="15"/>
    </row>
    <row r="18" spans="2:14" s="18" customFormat="1" ht="42.75" x14ac:dyDescent="0.25">
      <c r="B18" s="26" t="s">
        <v>957</v>
      </c>
      <c r="C18" s="109" t="s">
        <v>1007</v>
      </c>
      <c r="D18" s="108" t="s">
        <v>1008</v>
      </c>
      <c r="E18" s="27" t="s">
        <v>1044</v>
      </c>
      <c r="F18" s="73" t="s">
        <v>1039</v>
      </c>
      <c r="G18" s="110">
        <v>1</v>
      </c>
      <c r="H18" s="110">
        <v>680</v>
      </c>
      <c r="I18" s="28">
        <f t="shared" ref="I18:I20" si="0">ROUND(H18*G18,2)</f>
        <v>680</v>
      </c>
      <c r="J18" s="55">
        <f t="shared" ref="J18:J20" si="1">ROUND(H18*(1+IF(F18="BDI 1",$C$8,IF(F18="BDI 2",$C$9,0))),2)</f>
        <v>844.76</v>
      </c>
      <c r="K18" s="27">
        <f>ROUND(J18*G18,2)</f>
        <v>844.76</v>
      </c>
      <c r="L18" s="15"/>
    </row>
    <row r="19" spans="2:14" s="18" customFormat="1" ht="28.5" x14ac:dyDescent="0.25">
      <c r="B19" s="26" t="s">
        <v>958</v>
      </c>
      <c r="C19" s="109" t="s">
        <v>1048</v>
      </c>
      <c r="D19" s="108" t="s">
        <v>1045</v>
      </c>
      <c r="E19" s="27" t="s">
        <v>1006</v>
      </c>
      <c r="F19" s="73" t="s">
        <v>1039</v>
      </c>
      <c r="G19" s="197">
        <v>1.7001999999999999</v>
      </c>
      <c r="H19" s="110">
        <v>633.51</v>
      </c>
      <c r="I19" s="28">
        <f t="shared" si="0"/>
        <v>1077.0899999999999</v>
      </c>
      <c r="J19" s="55">
        <f t="shared" si="1"/>
        <v>787.01</v>
      </c>
      <c r="K19" s="27">
        <f>ROUND(J19*G19,2)</f>
        <v>1338.07</v>
      </c>
      <c r="L19" s="15"/>
    </row>
    <row r="20" spans="2:14" s="18" customFormat="1" x14ac:dyDescent="0.25">
      <c r="B20" s="26" t="s">
        <v>1174</v>
      </c>
      <c r="C20" s="109" t="s">
        <v>1049</v>
      </c>
      <c r="D20" s="108" t="s">
        <v>1046</v>
      </c>
      <c r="E20" s="27" t="s">
        <v>1006</v>
      </c>
      <c r="F20" s="73" t="s">
        <v>1039</v>
      </c>
      <c r="G20" s="197">
        <v>1.7001999999999999</v>
      </c>
      <c r="H20" s="110">
        <v>515</v>
      </c>
      <c r="I20" s="28">
        <f t="shared" si="0"/>
        <v>875.6</v>
      </c>
      <c r="J20" s="55">
        <f t="shared" si="1"/>
        <v>639.78</v>
      </c>
      <c r="K20" s="27">
        <f>ROUND(J20*G20,2)</f>
        <v>1087.75</v>
      </c>
      <c r="L20" s="15"/>
    </row>
    <row r="21" spans="2:14" s="18" customFormat="1" ht="15" customHeight="1" x14ac:dyDescent="0.25">
      <c r="B21" s="26">
        <v>2</v>
      </c>
      <c r="C21" s="46"/>
      <c r="D21" s="47" t="s">
        <v>1010</v>
      </c>
      <c r="E21" s="48"/>
      <c r="F21" s="48"/>
      <c r="G21" s="49"/>
      <c r="H21" s="52"/>
      <c r="I21" s="53">
        <f>SUBTOTAL(9,I22:I33)</f>
        <v>36894.69</v>
      </c>
      <c r="J21" s="56"/>
      <c r="K21" s="78">
        <f>SUBTOTAL(9,K22:K33)</f>
        <v>45759.229999999996</v>
      </c>
      <c r="L21" s="15"/>
    </row>
    <row r="22" spans="2:14" s="18" customFormat="1" x14ac:dyDescent="0.25">
      <c r="B22" s="26" t="s">
        <v>959</v>
      </c>
      <c r="C22" s="109" t="s">
        <v>1011</v>
      </c>
      <c r="D22" s="108" t="s">
        <v>1050</v>
      </c>
      <c r="E22" s="27" t="s">
        <v>1009</v>
      </c>
      <c r="F22" s="73" t="s">
        <v>1039</v>
      </c>
      <c r="G22" s="84">
        <v>2105.7399999999998</v>
      </c>
      <c r="H22" s="110">
        <v>0.86</v>
      </c>
      <c r="I22" s="28">
        <f>ROUND(H22*G22,2)</f>
        <v>1810.94</v>
      </c>
      <c r="J22" s="55">
        <f t="shared" ref="J22:J33" si="2">ROUND(H22*(1+IF(F22="BDI 1",$C$8,IF(F22="BDI 2",$C$9,0))),2)</f>
        <v>1.07</v>
      </c>
      <c r="K22" s="27">
        <f>ROUND(J22*G22,2)</f>
        <v>2253.14</v>
      </c>
      <c r="L22" s="15"/>
      <c r="M22" s="16"/>
      <c r="N22" s="17"/>
    </row>
    <row r="23" spans="2:14" s="18" customFormat="1" ht="28.5" x14ac:dyDescent="0.25">
      <c r="B23" s="26" t="s">
        <v>960</v>
      </c>
      <c r="C23" s="109" t="s">
        <v>1060</v>
      </c>
      <c r="D23" s="108" t="s">
        <v>1051</v>
      </c>
      <c r="E23" s="27" t="s">
        <v>1009</v>
      </c>
      <c r="F23" s="73" t="s">
        <v>1039</v>
      </c>
      <c r="G23" s="84">
        <v>283.3</v>
      </c>
      <c r="H23" s="110">
        <v>2.59</v>
      </c>
      <c r="I23" s="28">
        <f t="shared" ref="I23:I27" si="3">ROUND(H23*G23,2)</f>
        <v>733.75</v>
      </c>
      <c r="J23" s="55">
        <f t="shared" si="2"/>
        <v>3.22</v>
      </c>
      <c r="K23" s="27">
        <f>ROUND(J23*G23,2)</f>
        <v>912.23</v>
      </c>
      <c r="L23" s="15"/>
      <c r="M23" s="16"/>
      <c r="N23" s="17"/>
    </row>
    <row r="24" spans="2:14" s="18" customFormat="1" ht="25.5" customHeight="1" x14ac:dyDescent="0.25">
      <c r="B24" s="26" t="s">
        <v>961</v>
      </c>
      <c r="C24" s="109" t="s">
        <v>1012</v>
      </c>
      <c r="D24" s="108" t="s">
        <v>1013</v>
      </c>
      <c r="E24" s="27" t="s">
        <v>1005</v>
      </c>
      <c r="F24" s="73" t="s">
        <v>1039</v>
      </c>
      <c r="G24" s="84">
        <v>424.95</v>
      </c>
      <c r="H24" s="110">
        <v>3.64</v>
      </c>
      <c r="I24" s="28">
        <f t="shared" si="3"/>
        <v>1546.82</v>
      </c>
      <c r="J24" s="55">
        <f t="shared" si="2"/>
        <v>4.5199999999999996</v>
      </c>
      <c r="K24" s="27">
        <f>ROUND(J24*G24,2)</f>
        <v>1920.77</v>
      </c>
      <c r="L24" s="15"/>
      <c r="M24" s="16"/>
      <c r="N24" s="17"/>
    </row>
    <row r="25" spans="2:14" s="18" customFormat="1" ht="28.5" x14ac:dyDescent="0.25">
      <c r="B25" s="26" t="s">
        <v>962</v>
      </c>
      <c r="C25" s="109" t="s">
        <v>1061</v>
      </c>
      <c r="D25" s="108" t="s">
        <v>1015</v>
      </c>
      <c r="E25" s="27" t="s">
        <v>1005</v>
      </c>
      <c r="F25" s="73" t="s">
        <v>1039</v>
      </c>
      <c r="G25" s="84">
        <v>0</v>
      </c>
      <c r="H25" s="110">
        <v>4.3099999999999996</v>
      </c>
      <c r="I25" s="28">
        <f t="shared" si="3"/>
        <v>0</v>
      </c>
      <c r="J25" s="55">
        <f t="shared" si="2"/>
        <v>5.35</v>
      </c>
      <c r="K25" s="27">
        <f>ROUND(J25*G25,2)</f>
        <v>0</v>
      </c>
      <c r="L25" s="15"/>
      <c r="M25" s="16"/>
      <c r="N25" s="17"/>
    </row>
    <row r="26" spans="2:14" s="18" customFormat="1" ht="28.5" x14ac:dyDescent="0.25">
      <c r="B26" s="26" t="s">
        <v>963</v>
      </c>
      <c r="C26" s="109" t="s">
        <v>1062</v>
      </c>
      <c r="D26" s="108" t="s">
        <v>1052</v>
      </c>
      <c r="E26" s="27" t="s">
        <v>1005</v>
      </c>
      <c r="F26" s="73" t="s">
        <v>1039</v>
      </c>
      <c r="G26" s="84">
        <v>0</v>
      </c>
      <c r="H26" s="110">
        <v>5.4</v>
      </c>
      <c r="I26" s="28">
        <f t="shared" si="3"/>
        <v>0</v>
      </c>
      <c r="J26" s="55">
        <f t="shared" si="2"/>
        <v>6.71</v>
      </c>
      <c r="K26" s="27">
        <f>ROUND(J26*G26,2)</f>
        <v>0</v>
      </c>
      <c r="L26" s="15"/>
      <c r="M26" s="16"/>
      <c r="N26" s="17"/>
    </row>
    <row r="27" spans="2:14" s="18" customFormat="1" x14ac:dyDescent="0.25">
      <c r="B27" s="26" t="s">
        <v>1018</v>
      </c>
      <c r="C27" s="109" t="s">
        <v>1063</v>
      </c>
      <c r="D27" s="108" t="s">
        <v>1053</v>
      </c>
      <c r="E27" s="27" t="s">
        <v>1005</v>
      </c>
      <c r="F27" s="73" t="s">
        <v>1039</v>
      </c>
      <c r="G27" s="84">
        <v>0</v>
      </c>
      <c r="H27" s="110">
        <v>29.76</v>
      </c>
      <c r="I27" s="28">
        <f t="shared" si="3"/>
        <v>0</v>
      </c>
      <c r="J27" s="55">
        <f t="shared" si="2"/>
        <v>36.97</v>
      </c>
      <c r="K27" s="27">
        <f t="shared" ref="K27" si="4">ROUND(J27*G27,2)</f>
        <v>0</v>
      </c>
      <c r="L27" s="15"/>
      <c r="M27" s="16"/>
      <c r="N27" s="17"/>
    </row>
    <row r="28" spans="2:14" s="18" customFormat="1" ht="28.5" x14ac:dyDescent="0.25">
      <c r="B28" s="26" t="s">
        <v>1019</v>
      </c>
      <c r="C28" s="109" t="s">
        <v>1064</v>
      </c>
      <c r="D28" s="108" t="s">
        <v>1054</v>
      </c>
      <c r="E28" s="27" t="s">
        <v>1005</v>
      </c>
      <c r="F28" s="73" t="s">
        <v>1039</v>
      </c>
      <c r="G28" s="83">
        <v>0</v>
      </c>
      <c r="H28" s="110">
        <v>2.56</v>
      </c>
      <c r="I28" s="28">
        <f>ROUND(H28*G28,2)</f>
        <v>0</v>
      </c>
      <c r="J28" s="55">
        <f t="shared" si="2"/>
        <v>3.18</v>
      </c>
      <c r="K28" s="27">
        <f>ROUND(J28*G28,2)</f>
        <v>0</v>
      </c>
      <c r="L28" s="15"/>
      <c r="M28" s="16"/>
      <c r="N28" s="17"/>
    </row>
    <row r="29" spans="2:14" s="18" customFormat="1" ht="28.5" x14ac:dyDescent="0.25">
      <c r="B29" s="26" t="s">
        <v>1069</v>
      </c>
      <c r="C29" s="109" t="s">
        <v>1065</v>
      </c>
      <c r="D29" s="108" t="s">
        <v>1055</v>
      </c>
      <c r="E29" s="27" t="s">
        <v>1005</v>
      </c>
      <c r="F29" s="73" t="s">
        <v>1039</v>
      </c>
      <c r="G29" s="84">
        <v>322.58999999999997</v>
      </c>
      <c r="H29" s="110">
        <v>3.3</v>
      </c>
      <c r="I29" s="28">
        <f t="shared" ref="I29:I33" si="5">ROUND(H29*G29,2)</f>
        <v>1064.55</v>
      </c>
      <c r="J29" s="55">
        <f t="shared" si="2"/>
        <v>4.0999999999999996</v>
      </c>
      <c r="K29" s="27">
        <f>ROUND(J29*G29,2)</f>
        <v>1322.62</v>
      </c>
      <c r="L29" s="15"/>
      <c r="M29" s="16"/>
      <c r="N29" s="17"/>
    </row>
    <row r="30" spans="2:14" s="18" customFormat="1" ht="71.25" x14ac:dyDescent="0.25">
      <c r="B30" s="26" t="s">
        <v>1070</v>
      </c>
      <c r="C30" s="109" t="s">
        <v>1066</v>
      </c>
      <c r="D30" s="108" t="s">
        <v>1056</v>
      </c>
      <c r="E30" s="27" t="s">
        <v>1005</v>
      </c>
      <c r="F30" s="73" t="s">
        <v>1039</v>
      </c>
      <c r="G30" s="111">
        <v>421.15</v>
      </c>
      <c r="H30" s="110">
        <v>14.25</v>
      </c>
      <c r="I30" s="28">
        <f t="shared" si="5"/>
        <v>6001.39</v>
      </c>
      <c r="J30" s="55">
        <f t="shared" si="2"/>
        <v>17.7</v>
      </c>
      <c r="K30" s="27">
        <f>ROUND(J30*G30,2)</f>
        <v>7454.36</v>
      </c>
      <c r="L30" s="15"/>
      <c r="M30" s="16"/>
      <c r="N30" s="17"/>
    </row>
    <row r="31" spans="2:14" s="18" customFormat="1" x14ac:dyDescent="0.25">
      <c r="B31" s="26" t="s">
        <v>1071</v>
      </c>
      <c r="C31" s="109" t="s">
        <v>1014</v>
      </c>
      <c r="D31" s="108" t="s">
        <v>1057</v>
      </c>
      <c r="E31" s="27" t="s">
        <v>1005</v>
      </c>
      <c r="F31" s="73" t="s">
        <v>1039</v>
      </c>
      <c r="G31" s="84">
        <v>322.58999999999997</v>
      </c>
      <c r="H31" s="110">
        <v>31.69</v>
      </c>
      <c r="I31" s="28">
        <f t="shared" si="5"/>
        <v>10222.879999999999</v>
      </c>
      <c r="J31" s="55">
        <f t="shared" si="2"/>
        <v>39.369999999999997</v>
      </c>
      <c r="K31" s="27">
        <f>ROUND(J31*G31,2)</f>
        <v>12700.37</v>
      </c>
      <c r="L31" s="15"/>
      <c r="M31" s="16"/>
      <c r="N31" s="17"/>
    </row>
    <row r="32" spans="2:14" s="18" customFormat="1" x14ac:dyDescent="0.25">
      <c r="B32" s="26" t="s">
        <v>1072</v>
      </c>
      <c r="C32" s="109" t="s">
        <v>1067</v>
      </c>
      <c r="D32" s="108" t="s">
        <v>1058</v>
      </c>
      <c r="E32" s="27" t="s">
        <v>1005</v>
      </c>
      <c r="F32" s="73" t="s">
        <v>1039</v>
      </c>
      <c r="G32" s="83">
        <v>0</v>
      </c>
      <c r="H32" s="110">
        <v>1.19</v>
      </c>
      <c r="I32" s="28">
        <f t="shared" si="5"/>
        <v>0</v>
      </c>
      <c r="J32" s="55">
        <f t="shared" si="2"/>
        <v>1.48</v>
      </c>
      <c r="K32" s="27">
        <f>ROUND(J32*G32,2)</f>
        <v>0</v>
      </c>
      <c r="L32" s="15"/>
      <c r="M32" s="16"/>
      <c r="N32" s="17"/>
    </row>
    <row r="33" spans="1:14" s="18" customFormat="1" ht="28.5" x14ac:dyDescent="0.25">
      <c r="B33" s="142" t="s">
        <v>1073</v>
      </c>
      <c r="C33" s="143" t="s">
        <v>1068</v>
      </c>
      <c r="D33" s="144" t="s">
        <v>1059</v>
      </c>
      <c r="E33" s="128" t="s">
        <v>1020</v>
      </c>
      <c r="F33" s="123" t="s">
        <v>1039</v>
      </c>
      <c r="G33" s="145">
        <v>26295.53</v>
      </c>
      <c r="H33" s="146">
        <v>0.59</v>
      </c>
      <c r="I33" s="126">
        <f t="shared" si="5"/>
        <v>15514.36</v>
      </c>
      <c r="J33" s="127">
        <f t="shared" si="2"/>
        <v>0.73</v>
      </c>
      <c r="K33" s="128">
        <f t="shared" ref="K33" si="6">ROUND(J33*G33,2)</f>
        <v>19195.740000000002</v>
      </c>
      <c r="L33" s="15"/>
      <c r="M33" s="16"/>
      <c r="N33" s="17"/>
    </row>
    <row r="34" spans="1:14" s="18" customFormat="1" x14ac:dyDescent="0.25">
      <c r="B34" s="151">
        <v>3</v>
      </c>
      <c r="C34" s="152"/>
      <c r="D34" s="153" t="s">
        <v>1076</v>
      </c>
      <c r="E34" s="138"/>
      <c r="F34" s="138"/>
      <c r="G34" s="154"/>
      <c r="H34" s="155"/>
      <c r="I34" s="156">
        <f>SUBTOTAL(9,I35:I36)</f>
        <v>111325.62999999999</v>
      </c>
      <c r="J34" s="157"/>
      <c r="K34" s="141">
        <f>SUBTOTAL(9,K35:K36)</f>
        <v>138299.69</v>
      </c>
      <c r="L34" s="15"/>
      <c r="M34" s="16"/>
      <c r="N34" s="17"/>
    </row>
    <row r="35" spans="1:14" s="18" customFormat="1" ht="30" x14ac:dyDescent="0.25">
      <c r="B35" s="25" t="s">
        <v>964</v>
      </c>
      <c r="C35" s="147" t="s">
        <v>1033</v>
      </c>
      <c r="D35" s="148" t="s">
        <v>1074</v>
      </c>
      <c r="E35" s="112" t="s">
        <v>1021</v>
      </c>
      <c r="F35" s="130" t="s">
        <v>1039</v>
      </c>
      <c r="G35" s="149">
        <v>706.02</v>
      </c>
      <c r="H35" s="150">
        <v>43.43</v>
      </c>
      <c r="I35" s="133">
        <f>ROUND(H35*G35,2)</f>
        <v>30662.45</v>
      </c>
      <c r="J35" s="134">
        <f t="shared" ref="J35:J36" si="7">ROUND(H35*(1+IF(F35="BDI 1",$C$8,IF(F35="BDI 2",$C$9,0))),2)</f>
        <v>53.95</v>
      </c>
      <c r="K35" s="135">
        <f>ROUND(J35*G35,2)</f>
        <v>38089.78</v>
      </c>
      <c r="L35" s="15"/>
      <c r="M35" s="16"/>
      <c r="N35" s="17"/>
    </row>
    <row r="36" spans="1:14" s="18" customFormat="1" ht="60" x14ac:dyDescent="0.25">
      <c r="B36" s="142" t="s">
        <v>965</v>
      </c>
      <c r="C36" s="158" t="s">
        <v>1034</v>
      </c>
      <c r="D36" s="119" t="s">
        <v>1075</v>
      </c>
      <c r="E36" s="82" t="s">
        <v>1009</v>
      </c>
      <c r="F36" s="123" t="s">
        <v>1039</v>
      </c>
      <c r="G36" s="159">
        <v>1756.22</v>
      </c>
      <c r="H36" s="160">
        <v>45.93</v>
      </c>
      <c r="I36" s="126">
        <f t="shared" ref="I36" si="8">ROUND(H36*G36,2)</f>
        <v>80663.179999999993</v>
      </c>
      <c r="J36" s="127">
        <f t="shared" si="7"/>
        <v>57.06</v>
      </c>
      <c r="K36" s="128">
        <f>ROUND(J36*G36,2)</f>
        <v>100209.91</v>
      </c>
      <c r="L36" s="15"/>
      <c r="M36" s="16"/>
      <c r="N36" s="17"/>
    </row>
    <row r="37" spans="1:14" s="18" customFormat="1" x14ac:dyDescent="0.25">
      <c r="B37" s="151">
        <v>4</v>
      </c>
      <c r="C37" s="152"/>
      <c r="D37" s="153" t="s">
        <v>1077</v>
      </c>
      <c r="E37" s="138"/>
      <c r="F37" s="138"/>
      <c r="G37" s="154"/>
      <c r="H37" s="155"/>
      <c r="I37" s="156">
        <f>SUBTOTAL(9,I38:I42)</f>
        <v>1035.07</v>
      </c>
      <c r="J37" s="157"/>
      <c r="K37" s="141">
        <f>SUBTOTAL(9,K38:K42)</f>
        <v>1286.07</v>
      </c>
      <c r="L37" s="15"/>
      <c r="M37" s="16"/>
      <c r="N37" s="17"/>
    </row>
    <row r="38" spans="1:14" s="18" customFormat="1" x14ac:dyDescent="0.25">
      <c r="B38" s="25" t="s">
        <v>966</v>
      </c>
      <c r="C38" s="120" t="s">
        <v>1078</v>
      </c>
      <c r="D38" s="121" t="s">
        <v>1079</v>
      </c>
      <c r="E38" s="82" t="s">
        <v>1005</v>
      </c>
      <c r="F38" s="130" t="s">
        <v>1039</v>
      </c>
      <c r="G38" s="161">
        <v>0</v>
      </c>
      <c r="H38" s="132">
        <v>122.4</v>
      </c>
      <c r="I38" s="133">
        <f>ROUND(H38*G38,2)</f>
        <v>0</v>
      </c>
      <c r="J38" s="134">
        <f t="shared" ref="J38:J57" si="9">ROUND(H38*(1+IF(F38="BDI 1",$C$8,IF(F38="BDI 2",$C$9,0))),2)</f>
        <v>152.06</v>
      </c>
      <c r="K38" s="135">
        <f t="shared" ref="K38:K42" si="10">ROUND(J38*G38,2)</f>
        <v>0</v>
      </c>
      <c r="L38" s="15"/>
      <c r="M38" s="16"/>
      <c r="N38" s="17"/>
    </row>
    <row r="39" spans="1:14" s="18" customFormat="1" ht="15" customHeight="1" x14ac:dyDescent="0.25">
      <c r="B39" s="26" t="s">
        <v>967</v>
      </c>
      <c r="C39" s="80" t="s">
        <v>1080</v>
      </c>
      <c r="D39" s="81" t="s">
        <v>1081</v>
      </c>
      <c r="E39" s="82" t="s">
        <v>1005</v>
      </c>
      <c r="F39" s="73" t="s">
        <v>1039</v>
      </c>
      <c r="G39" s="84">
        <v>0</v>
      </c>
      <c r="H39" s="86">
        <v>93.32</v>
      </c>
      <c r="I39" s="28">
        <f t="shared" ref="I39:I57" si="11">ROUND(H39*G39,2)</f>
        <v>0</v>
      </c>
      <c r="J39" s="55">
        <f t="shared" si="9"/>
        <v>115.93</v>
      </c>
      <c r="K39" s="27">
        <f t="shared" si="10"/>
        <v>0</v>
      </c>
      <c r="L39" s="15"/>
      <c r="M39" s="16"/>
      <c r="N39" s="17"/>
    </row>
    <row r="40" spans="1:14" s="18" customFormat="1" ht="34.5" customHeight="1" x14ac:dyDescent="0.25">
      <c r="B40" s="26" t="s">
        <v>968</v>
      </c>
      <c r="C40" s="80" t="s">
        <v>1016</v>
      </c>
      <c r="D40" s="81" t="s">
        <v>1017</v>
      </c>
      <c r="E40" s="116" t="s">
        <v>1009</v>
      </c>
      <c r="F40" s="73" t="s">
        <v>1039</v>
      </c>
      <c r="G40" s="84">
        <v>0</v>
      </c>
      <c r="H40" s="86">
        <v>7.92</v>
      </c>
      <c r="I40" s="28">
        <f t="shared" si="11"/>
        <v>0</v>
      </c>
      <c r="J40" s="55">
        <f t="shared" si="9"/>
        <v>9.84</v>
      </c>
      <c r="K40" s="27">
        <f t="shared" si="10"/>
        <v>0</v>
      </c>
      <c r="L40" s="15"/>
      <c r="M40" s="16"/>
      <c r="N40" s="17"/>
    </row>
    <row r="41" spans="1:14" s="18" customFormat="1" ht="32.25" customHeight="1" x14ac:dyDescent="0.25">
      <c r="B41" s="26" t="s">
        <v>969</v>
      </c>
      <c r="C41" s="80" t="s">
        <v>1082</v>
      </c>
      <c r="D41" s="81" t="s">
        <v>1083</v>
      </c>
      <c r="E41" s="116" t="s">
        <v>1009</v>
      </c>
      <c r="F41" s="73" t="s">
        <v>1039</v>
      </c>
      <c r="G41" s="84">
        <v>50.1</v>
      </c>
      <c r="H41" s="86">
        <v>20.66</v>
      </c>
      <c r="I41" s="28">
        <f t="shared" si="11"/>
        <v>1035.07</v>
      </c>
      <c r="J41" s="55">
        <f t="shared" si="9"/>
        <v>25.67</v>
      </c>
      <c r="K41" s="27">
        <f t="shared" si="10"/>
        <v>1286.07</v>
      </c>
      <c r="L41" s="15"/>
      <c r="M41" s="16"/>
      <c r="N41" s="17"/>
    </row>
    <row r="42" spans="1:14" s="18" customFormat="1" ht="42" customHeight="1" x14ac:dyDescent="0.25">
      <c r="B42" s="142" t="s">
        <v>970</v>
      </c>
      <c r="C42" s="118" t="s">
        <v>1035</v>
      </c>
      <c r="D42" s="119" t="s">
        <v>1036</v>
      </c>
      <c r="E42" s="116" t="s">
        <v>1009</v>
      </c>
      <c r="F42" s="123" t="s">
        <v>1039</v>
      </c>
      <c r="G42" s="162">
        <v>0</v>
      </c>
      <c r="H42" s="125">
        <v>24.88</v>
      </c>
      <c r="I42" s="126">
        <f t="shared" si="11"/>
        <v>0</v>
      </c>
      <c r="J42" s="127">
        <f t="shared" si="9"/>
        <v>30.91</v>
      </c>
      <c r="K42" s="128">
        <f t="shared" si="10"/>
        <v>0</v>
      </c>
      <c r="L42" s="15"/>
      <c r="M42" s="16"/>
      <c r="N42" s="17"/>
    </row>
    <row r="43" spans="1:14" s="173" customFormat="1" x14ac:dyDescent="0.25">
      <c r="A43" s="166"/>
      <c r="B43" s="167">
        <v>5</v>
      </c>
      <c r="C43" s="168"/>
      <c r="D43" s="163" t="s">
        <v>1096</v>
      </c>
      <c r="E43" s="138"/>
      <c r="F43" s="138"/>
      <c r="G43" s="169"/>
      <c r="H43" s="140"/>
      <c r="I43" s="156">
        <f>SUBTOTAL(9, I44:I57)</f>
        <v>117535.30999999998</v>
      </c>
      <c r="J43" s="164"/>
      <c r="K43" s="165">
        <f>SUBTOTAL(9, K44:K57)</f>
        <v>146015.1</v>
      </c>
      <c r="L43" s="170"/>
      <c r="M43" s="171"/>
      <c r="N43" s="172"/>
    </row>
    <row r="44" spans="1:14" s="18" customFormat="1" ht="30" x14ac:dyDescent="0.25">
      <c r="B44" s="129" t="s">
        <v>971</v>
      </c>
      <c r="C44" s="120" t="s">
        <v>1097</v>
      </c>
      <c r="D44" s="121" t="s">
        <v>1098</v>
      </c>
      <c r="E44" s="82" t="s">
        <v>1009</v>
      </c>
      <c r="F44" s="130" t="s">
        <v>1039</v>
      </c>
      <c r="G44" s="161">
        <v>849.9</v>
      </c>
      <c r="H44" s="132">
        <v>39.619999999999997</v>
      </c>
      <c r="I44" s="133">
        <f t="shared" si="11"/>
        <v>33673.040000000001</v>
      </c>
      <c r="J44" s="134">
        <f t="shared" si="9"/>
        <v>49.22</v>
      </c>
      <c r="K44" s="135">
        <f t="shared" ref="K44:K57" si="12">ROUND(J44*G44,2)</f>
        <v>41832.080000000002</v>
      </c>
      <c r="L44" s="15"/>
      <c r="M44" s="16"/>
      <c r="N44" s="17"/>
    </row>
    <row r="45" spans="1:14" s="18" customFormat="1" ht="30" x14ac:dyDescent="0.25">
      <c r="B45" s="29" t="s">
        <v>972</v>
      </c>
      <c r="C45" s="80" t="s">
        <v>1027</v>
      </c>
      <c r="D45" s="81" t="s">
        <v>1099</v>
      </c>
      <c r="E45" s="82" t="s">
        <v>1005</v>
      </c>
      <c r="F45" s="73" t="s">
        <v>1039</v>
      </c>
      <c r="G45" s="84">
        <v>28.33</v>
      </c>
      <c r="H45" s="86">
        <v>322.69</v>
      </c>
      <c r="I45" s="28">
        <f t="shared" si="11"/>
        <v>9141.81</v>
      </c>
      <c r="J45" s="55">
        <f t="shared" si="9"/>
        <v>400.88</v>
      </c>
      <c r="K45" s="27">
        <f t="shared" si="12"/>
        <v>11356.93</v>
      </c>
      <c r="L45" s="15"/>
      <c r="M45" s="16"/>
      <c r="N45" s="17"/>
    </row>
    <row r="46" spans="1:14" s="18" customFormat="1" ht="30" x14ac:dyDescent="0.25">
      <c r="B46" s="29" t="s">
        <v>973</v>
      </c>
      <c r="C46" s="80" t="s">
        <v>1022</v>
      </c>
      <c r="D46" s="81" t="s">
        <v>1023</v>
      </c>
      <c r="E46" s="82" t="s">
        <v>1021</v>
      </c>
      <c r="F46" s="73" t="s">
        <v>1039</v>
      </c>
      <c r="G46" s="84">
        <v>38.6</v>
      </c>
      <c r="H46" s="86">
        <v>77.81</v>
      </c>
      <c r="I46" s="28">
        <f t="shared" si="11"/>
        <v>3003.47</v>
      </c>
      <c r="J46" s="55">
        <f t="shared" si="9"/>
        <v>96.66</v>
      </c>
      <c r="K46" s="27">
        <f t="shared" si="12"/>
        <v>3731.08</v>
      </c>
      <c r="L46" s="15"/>
      <c r="M46" s="16"/>
      <c r="N46" s="17"/>
    </row>
    <row r="47" spans="1:14" s="18" customFormat="1" ht="30" x14ac:dyDescent="0.25">
      <c r="B47" s="29" t="s">
        <v>1084</v>
      </c>
      <c r="C47" s="80" t="s">
        <v>1024</v>
      </c>
      <c r="D47" s="81" t="s">
        <v>1025</v>
      </c>
      <c r="E47" s="82" t="s">
        <v>1021</v>
      </c>
      <c r="F47" s="73" t="s">
        <v>1039</v>
      </c>
      <c r="G47" s="84">
        <v>244.7</v>
      </c>
      <c r="H47" s="86">
        <v>148.18</v>
      </c>
      <c r="I47" s="28">
        <f t="shared" si="11"/>
        <v>36259.65</v>
      </c>
      <c r="J47" s="55">
        <f t="shared" si="9"/>
        <v>184.08</v>
      </c>
      <c r="K47" s="27">
        <f t="shared" si="12"/>
        <v>45044.38</v>
      </c>
      <c r="L47" s="15"/>
      <c r="M47" s="16"/>
      <c r="N47" s="17"/>
    </row>
    <row r="48" spans="1:14" s="18" customFormat="1" ht="30" x14ac:dyDescent="0.25">
      <c r="B48" s="29" t="s">
        <v>1085</v>
      </c>
      <c r="C48" s="80" t="s">
        <v>1100</v>
      </c>
      <c r="D48" s="81" t="s">
        <v>1101</v>
      </c>
      <c r="E48" s="82" t="s">
        <v>1021</v>
      </c>
      <c r="F48" s="73" t="s">
        <v>1039</v>
      </c>
      <c r="G48" s="84">
        <v>0</v>
      </c>
      <c r="H48" s="86">
        <v>245.67</v>
      </c>
      <c r="I48" s="28">
        <f t="shared" si="11"/>
        <v>0</v>
      </c>
      <c r="J48" s="55">
        <f t="shared" si="9"/>
        <v>305.2</v>
      </c>
      <c r="K48" s="27">
        <f t="shared" si="12"/>
        <v>0</v>
      </c>
      <c r="L48" s="15"/>
      <c r="M48" s="16"/>
      <c r="N48" s="17"/>
    </row>
    <row r="49" spans="2:14" s="18" customFormat="1" ht="75" x14ac:dyDescent="0.25">
      <c r="B49" s="29" t="s">
        <v>1086</v>
      </c>
      <c r="C49" s="116" t="s">
        <v>1102</v>
      </c>
      <c r="D49" s="113" t="s">
        <v>1103</v>
      </c>
      <c r="E49" s="116" t="s">
        <v>1021</v>
      </c>
      <c r="F49" s="73" t="s">
        <v>1039</v>
      </c>
      <c r="G49" s="114">
        <v>699.05</v>
      </c>
      <c r="H49" s="115">
        <v>22.44</v>
      </c>
      <c r="I49" s="28">
        <f t="shared" si="11"/>
        <v>15686.68</v>
      </c>
      <c r="J49" s="55">
        <f t="shared" si="9"/>
        <v>27.88</v>
      </c>
      <c r="K49" s="27">
        <f t="shared" si="12"/>
        <v>19489.509999999998</v>
      </c>
      <c r="L49" s="15"/>
      <c r="M49" s="16"/>
      <c r="N49" s="17"/>
    </row>
    <row r="50" spans="2:14" s="18" customFormat="1" ht="30" x14ac:dyDescent="0.25">
      <c r="B50" s="29" t="s">
        <v>1087</v>
      </c>
      <c r="C50" s="80" t="s">
        <v>1104</v>
      </c>
      <c r="D50" s="81" t="s">
        <v>1105</v>
      </c>
      <c r="E50" s="82" t="s">
        <v>1044</v>
      </c>
      <c r="F50" s="73" t="s">
        <v>1039</v>
      </c>
      <c r="G50" s="84">
        <v>6</v>
      </c>
      <c r="H50" s="86">
        <v>1265.78</v>
      </c>
      <c r="I50" s="28">
        <f t="shared" si="11"/>
        <v>7594.68</v>
      </c>
      <c r="J50" s="55">
        <f t="shared" si="9"/>
        <v>1572.48</v>
      </c>
      <c r="K50" s="27">
        <f t="shared" si="12"/>
        <v>9434.8799999999992</v>
      </c>
      <c r="L50" s="15"/>
      <c r="M50" s="16"/>
      <c r="N50" s="17"/>
    </row>
    <row r="51" spans="2:14" s="18" customFormat="1" x14ac:dyDescent="0.25">
      <c r="B51" s="29" t="s">
        <v>1088</v>
      </c>
      <c r="C51" s="80" t="s">
        <v>1028</v>
      </c>
      <c r="D51" s="81" t="s">
        <v>1106</v>
      </c>
      <c r="E51" s="82" t="s">
        <v>1044</v>
      </c>
      <c r="F51" s="73" t="s">
        <v>1039</v>
      </c>
      <c r="G51" s="84">
        <v>6</v>
      </c>
      <c r="H51" s="86">
        <v>398.63</v>
      </c>
      <c r="I51" s="28">
        <f t="shared" si="11"/>
        <v>2391.7800000000002</v>
      </c>
      <c r="J51" s="55">
        <f t="shared" si="9"/>
        <v>495.22</v>
      </c>
      <c r="K51" s="27">
        <f t="shared" si="12"/>
        <v>2971.32</v>
      </c>
      <c r="L51" s="15"/>
      <c r="M51" s="16"/>
      <c r="N51" s="17"/>
    </row>
    <row r="52" spans="2:14" s="18" customFormat="1" ht="45" x14ac:dyDescent="0.25">
      <c r="B52" s="29" t="s">
        <v>1089</v>
      </c>
      <c r="C52" s="80" t="s">
        <v>1026</v>
      </c>
      <c r="D52" s="81" t="s">
        <v>1107</v>
      </c>
      <c r="E52" s="82" t="s">
        <v>1044</v>
      </c>
      <c r="F52" s="73" t="s">
        <v>1039</v>
      </c>
      <c r="G52" s="84">
        <v>12</v>
      </c>
      <c r="H52" s="86">
        <v>815.35</v>
      </c>
      <c r="I52" s="28">
        <f t="shared" si="11"/>
        <v>9784.2000000000007</v>
      </c>
      <c r="J52" s="55">
        <f t="shared" si="9"/>
        <v>1012.91</v>
      </c>
      <c r="K52" s="27">
        <f t="shared" si="12"/>
        <v>12154.92</v>
      </c>
      <c r="L52" s="15"/>
      <c r="M52" s="16"/>
      <c r="N52" s="17"/>
    </row>
    <row r="53" spans="2:14" s="18" customFormat="1" ht="30" x14ac:dyDescent="0.25">
      <c r="B53" s="29" t="s">
        <v>1090</v>
      </c>
      <c r="C53" s="80" t="s">
        <v>1108</v>
      </c>
      <c r="D53" s="81" t="s">
        <v>1109</v>
      </c>
      <c r="E53" s="82" t="s">
        <v>1021</v>
      </c>
      <c r="F53" s="73" t="s">
        <v>1039</v>
      </c>
      <c r="G53" s="84">
        <v>0</v>
      </c>
      <c r="H53" s="86">
        <v>348.51</v>
      </c>
      <c r="I53" s="28">
        <f t="shared" si="11"/>
        <v>0</v>
      </c>
      <c r="J53" s="55">
        <f t="shared" si="9"/>
        <v>432.95</v>
      </c>
      <c r="K53" s="27">
        <f t="shared" si="12"/>
        <v>0</v>
      </c>
      <c r="L53" s="15"/>
      <c r="M53" s="16"/>
      <c r="N53" s="17"/>
    </row>
    <row r="54" spans="2:14" s="18" customFormat="1" x14ac:dyDescent="0.25">
      <c r="B54" s="29" t="s">
        <v>1091</v>
      </c>
      <c r="C54" s="80" t="s">
        <v>1029</v>
      </c>
      <c r="D54" s="81" t="s">
        <v>1030</v>
      </c>
      <c r="E54" s="82" t="s">
        <v>1044</v>
      </c>
      <c r="F54" s="73" t="s">
        <v>1039</v>
      </c>
      <c r="G54" s="83">
        <v>0</v>
      </c>
      <c r="H54" s="86">
        <v>783.41</v>
      </c>
      <c r="I54" s="28">
        <f t="shared" si="11"/>
        <v>0</v>
      </c>
      <c r="J54" s="55">
        <f t="shared" si="9"/>
        <v>973.23</v>
      </c>
      <c r="K54" s="27">
        <f t="shared" si="12"/>
        <v>0</v>
      </c>
      <c r="L54" s="15"/>
      <c r="M54" s="16"/>
      <c r="N54" s="17"/>
    </row>
    <row r="55" spans="2:14" s="18" customFormat="1" ht="30" x14ac:dyDescent="0.25">
      <c r="B55" s="29" t="s">
        <v>1092</v>
      </c>
      <c r="C55" s="80" t="s">
        <v>1110</v>
      </c>
      <c r="D55" s="81" t="s">
        <v>1111</v>
      </c>
      <c r="E55" s="82" t="s">
        <v>1021</v>
      </c>
      <c r="F55" s="73" t="s">
        <v>1039</v>
      </c>
      <c r="G55" s="117">
        <v>0</v>
      </c>
      <c r="H55" s="86">
        <v>211.16</v>
      </c>
      <c r="I55" s="28">
        <f t="shared" si="11"/>
        <v>0</v>
      </c>
      <c r="J55" s="55">
        <f t="shared" si="9"/>
        <v>262.32</v>
      </c>
      <c r="K55" s="27">
        <f t="shared" si="12"/>
        <v>0</v>
      </c>
      <c r="L55" s="15"/>
      <c r="M55" s="16"/>
      <c r="N55" s="17"/>
    </row>
    <row r="56" spans="2:14" s="18" customFormat="1" ht="45" x14ac:dyDescent="0.25">
      <c r="B56" s="29" t="s">
        <v>1093</v>
      </c>
      <c r="C56" s="80" t="s">
        <v>1112</v>
      </c>
      <c r="D56" s="81" t="s">
        <v>1113</v>
      </c>
      <c r="E56" s="82" t="s">
        <v>1044</v>
      </c>
      <c r="F56" s="73" t="s">
        <v>1039</v>
      </c>
      <c r="G56" s="117">
        <v>0</v>
      </c>
      <c r="H56" s="86">
        <v>1379.12</v>
      </c>
      <c r="I56" s="28">
        <f t="shared" si="11"/>
        <v>0</v>
      </c>
      <c r="J56" s="55">
        <f t="shared" si="9"/>
        <v>1713.28</v>
      </c>
      <c r="K56" s="27">
        <f t="shared" si="12"/>
        <v>0</v>
      </c>
      <c r="L56" s="15"/>
      <c r="M56" s="16"/>
      <c r="N56" s="17"/>
    </row>
    <row r="57" spans="2:14" s="18" customFormat="1" ht="30" x14ac:dyDescent="0.25">
      <c r="B57" s="122" t="s">
        <v>1094</v>
      </c>
      <c r="C57" s="118" t="s">
        <v>1031</v>
      </c>
      <c r="D57" s="119" t="s">
        <v>1032</v>
      </c>
      <c r="E57" s="82" t="s">
        <v>1005</v>
      </c>
      <c r="F57" s="123" t="s">
        <v>1039</v>
      </c>
      <c r="G57" s="124">
        <v>0</v>
      </c>
      <c r="H57" s="125">
        <v>92.44</v>
      </c>
      <c r="I57" s="126">
        <f t="shared" si="11"/>
        <v>0</v>
      </c>
      <c r="J57" s="127">
        <f t="shared" si="9"/>
        <v>114.84</v>
      </c>
      <c r="K57" s="128">
        <f t="shared" si="12"/>
        <v>0</v>
      </c>
      <c r="L57" s="15"/>
      <c r="M57" s="16"/>
      <c r="N57" s="17"/>
    </row>
    <row r="58" spans="2:14" s="18" customFormat="1" ht="17.25" customHeight="1" x14ac:dyDescent="0.25">
      <c r="B58" s="136">
        <v>6</v>
      </c>
      <c r="C58" s="259" t="s">
        <v>1095</v>
      </c>
      <c r="D58" s="259"/>
      <c r="E58" s="82"/>
      <c r="F58" s="138"/>
      <c r="G58" s="139"/>
      <c r="H58" s="140"/>
      <c r="I58" s="138">
        <f>SUBTOTAL(9, I59:I64)</f>
        <v>0</v>
      </c>
      <c r="J58" s="138"/>
      <c r="K58" s="141">
        <f>SUBTOTAL(9, K59:K64)</f>
        <v>0</v>
      </c>
      <c r="L58" s="15"/>
      <c r="M58" s="16"/>
      <c r="N58" s="17"/>
    </row>
    <row r="59" spans="2:14" s="18" customFormat="1" ht="45" x14ac:dyDescent="0.25">
      <c r="B59" s="129" t="s">
        <v>974</v>
      </c>
      <c r="C59" s="120" t="s">
        <v>1037</v>
      </c>
      <c r="D59" s="121" t="s">
        <v>1038</v>
      </c>
      <c r="E59" s="82" t="s">
        <v>1005</v>
      </c>
      <c r="F59" s="130" t="s">
        <v>1039</v>
      </c>
      <c r="G59" s="131">
        <v>0</v>
      </c>
      <c r="H59" s="132">
        <v>329.34</v>
      </c>
      <c r="I59" s="133">
        <f t="shared" ref="I59:I71" si="13">ROUND(H59*G59,2)</f>
        <v>0</v>
      </c>
      <c r="J59" s="134">
        <f t="shared" ref="J59:J71" si="14">ROUND(H59*(1+IF(F59="BDI 1",$C$8,IF(F59="BDI 2",$C$9,0))),2)</f>
        <v>409.14</v>
      </c>
      <c r="K59" s="135">
        <f t="shared" ref="K59:K71" si="15">ROUND(J59*G59,2)</f>
        <v>0</v>
      </c>
      <c r="L59" s="15"/>
      <c r="M59" s="16"/>
      <c r="N59" s="17"/>
    </row>
    <row r="60" spans="2:14" s="18" customFormat="1" ht="30" x14ac:dyDescent="0.25">
      <c r="B60" s="29" t="s">
        <v>1122</v>
      </c>
      <c r="C60" s="80" t="s">
        <v>1031</v>
      </c>
      <c r="D60" s="81" t="s">
        <v>1032</v>
      </c>
      <c r="E60" s="82" t="s">
        <v>1005</v>
      </c>
      <c r="F60" s="73" t="s">
        <v>1039</v>
      </c>
      <c r="G60" s="83">
        <v>0</v>
      </c>
      <c r="H60" s="86">
        <v>92.44</v>
      </c>
      <c r="I60" s="28">
        <f t="shared" si="13"/>
        <v>0</v>
      </c>
      <c r="J60" s="55">
        <f t="shared" si="14"/>
        <v>114.84</v>
      </c>
      <c r="K60" s="27">
        <f t="shared" si="15"/>
        <v>0</v>
      </c>
      <c r="L60" s="15"/>
      <c r="M60" s="16"/>
      <c r="N60" s="17"/>
    </row>
    <row r="61" spans="2:14" s="18" customFormat="1" ht="45" x14ac:dyDescent="0.25">
      <c r="B61" s="29" t="s">
        <v>1123</v>
      </c>
      <c r="C61" s="80" t="s">
        <v>1114</v>
      </c>
      <c r="D61" s="81" t="s">
        <v>1115</v>
      </c>
      <c r="E61" s="82" t="s">
        <v>1005</v>
      </c>
      <c r="F61" s="73" t="s">
        <v>1039</v>
      </c>
      <c r="G61" s="84">
        <v>0</v>
      </c>
      <c r="H61" s="86">
        <v>374.82</v>
      </c>
      <c r="I61" s="28">
        <f t="shared" si="13"/>
        <v>0</v>
      </c>
      <c r="J61" s="55">
        <f t="shared" si="14"/>
        <v>465.64</v>
      </c>
      <c r="K61" s="27">
        <f t="shared" si="15"/>
        <v>0</v>
      </c>
      <c r="L61" s="15"/>
      <c r="M61" s="16"/>
      <c r="N61" s="17"/>
    </row>
    <row r="62" spans="2:14" s="18" customFormat="1" ht="45" x14ac:dyDescent="0.25">
      <c r="B62" s="29" t="s">
        <v>1124</v>
      </c>
      <c r="C62" s="80" t="s">
        <v>1116</v>
      </c>
      <c r="D62" s="81" t="s">
        <v>1117</v>
      </c>
      <c r="E62" s="82" t="s">
        <v>1147</v>
      </c>
      <c r="F62" s="73" t="s">
        <v>1039</v>
      </c>
      <c r="G62" s="83">
        <v>0</v>
      </c>
      <c r="H62" s="86">
        <v>6.8</v>
      </c>
      <c r="I62" s="28">
        <f t="shared" si="13"/>
        <v>0</v>
      </c>
      <c r="J62" s="55">
        <f t="shared" si="14"/>
        <v>8.4499999999999993</v>
      </c>
      <c r="K62" s="27">
        <f t="shared" si="15"/>
        <v>0</v>
      </c>
      <c r="L62" s="15"/>
      <c r="M62" s="16"/>
      <c r="N62" s="17"/>
    </row>
    <row r="63" spans="2:14" s="18" customFormat="1" ht="45" x14ac:dyDescent="0.25">
      <c r="B63" s="29" t="s">
        <v>1125</v>
      </c>
      <c r="C63" s="80" t="s">
        <v>1118</v>
      </c>
      <c r="D63" s="81" t="s">
        <v>1119</v>
      </c>
      <c r="E63" s="82" t="s">
        <v>1009</v>
      </c>
      <c r="F63" s="73" t="s">
        <v>1039</v>
      </c>
      <c r="G63" s="83">
        <v>0</v>
      </c>
      <c r="H63" s="86">
        <v>51.05</v>
      </c>
      <c r="I63" s="28">
        <f t="shared" si="13"/>
        <v>0</v>
      </c>
      <c r="J63" s="55">
        <f t="shared" si="14"/>
        <v>63.42</v>
      </c>
      <c r="K63" s="27">
        <f t="shared" si="15"/>
        <v>0</v>
      </c>
      <c r="L63" s="15"/>
      <c r="M63" s="16"/>
      <c r="N63" s="17"/>
    </row>
    <row r="64" spans="2:14" s="18" customFormat="1" ht="60" x14ac:dyDescent="0.25">
      <c r="B64" s="122" t="s">
        <v>1126</v>
      </c>
      <c r="C64" s="118" t="s">
        <v>1120</v>
      </c>
      <c r="D64" s="119" t="s">
        <v>1121</v>
      </c>
      <c r="E64" s="82" t="s">
        <v>1005</v>
      </c>
      <c r="F64" s="123" t="s">
        <v>1039</v>
      </c>
      <c r="G64" s="124">
        <v>0</v>
      </c>
      <c r="H64" s="125">
        <v>714.2</v>
      </c>
      <c r="I64" s="126">
        <f t="shared" si="13"/>
        <v>0</v>
      </c>
      <c r="J64" s="127">
        <f t="shared" si="14"/>
        <v>887.25</v>
      </c>
      <c r="K64" s="128">
        <f t="shared" si="15"/>
        <v>0</v>
      </c>
      <c r="L64" s="15"/>
      <c r="M64" s="16"/>
      <c r="N64" s="17"/>
    </row>
    <row r="65" spans="2:14" s="18" customFormat="1" x14ac:dyDescent="0.25">
      <c r="B65" s="136">
        <v>7</v>
      </c>
      <c r="C65" s="260" t="s">
        <v>1127</v>
      </c>
      <c r="D65" s="260"/>
      <c r="E65" s="137"/>
      <c r="F65" s="138"/>
      <c r="G65" s="139"/>
      <c r="H65" s="140"/>
      <c r="I65" s="138">
        <f>SUBTOTAL(9,I66:I71)</f>
        <v>0</v>
      </c>
      <c r="J65" s="138"/>
      <c r="K65" s="141">
        <f>SUBTOTAL(9,K66:K71)</f>
        <v>0</v>
      </c>
      <c r="L65" s="15"/>
      <c r="M65" s="16"/>
      <c r="N65" s="17"/>
    </row>
    <row r="66" spans="2:14" s="18" customFormat="1" ht="45" x14ac:dyDescent="0.25">
      <c r="B66" s="129" t="s">
        <v>1132</v>
      </c>
      <c r="C66" s="120" t="s">
        <v>1114</v>
      </c>
      <c r="D66" s="121" t="s">
        <v>1115</v>
      </c>
      <c r="E66" s="82" t="s">
        <v>1005</v>
      </c>
      <c r="F66" s="130" t="s">
        <v>1039</v>
      </c>
      <c r="G66" s="131">
        <v>0</v>
      </c>
      <c r="H66" s="132">
        <v>374.82</v>
      </c>
      <c r="I66" s="133">
        <f t="shared" si="13"/>
        <v>0</v>
      </c>
      <c r="J66" s="134">
        <f t="shared" si="14"/>
        <v>465.64</v>
      </c>
      <c r="K66" s="135">
        <f t="shared" si="15"/>
        <v>0</v>
      </c>
      <c r="L66" s="15"/>
      <c r="M66" s="16"/>
      <c r="N66" s="17"/>
    </row>
    <row r="67" spans="2:14" s="18" customFormat="1" ht="45" x14ac:dyDescent="0.25">
      <c r="B67" s="29" t="s">
        <v>1133</v>
      </c>
      <c r="C67" s="80" t="s">
        <v>1116</v>
      </c>
      <c r="D67" s="81" t="s">
        <v>1117</v>
      </c>
      <c r="E67" s="82" t="s">
        <v>1147</v>
      </c>
      <c r="F67" s="73" t="s">
        <v>1039</v>
      </c>
      <c r="G67" s="83">
        <v>0</v>
      </c>
      <c r="H67" s="86">
        <v>6.8</v>
      </c>
      <c r="I67" s="28">
        <f t="shared" si="13"/>
        <v>0</v>
      </c>
      <c r="J67" s="55">
        <f t="shared" si="14"/>
        <v>8.4499999999999993</v>
      </c>
      <c r="K67" s="27">
        <f t="shared" si="15"/>
        <v>0</v>
      </c>
      <c r="L67" s="15"/>
      <c r="M67" s="16"/>
      <c r="N67" s="17"/>
    </row>
    <row r="68" spans="2:14" s="18" customFormat="1" ht="45" x14ac:dyDescent="0.25">
      <c r="B68" s="29" t="s">
        <v>1134</v>
      </c>
      <c r="C68" s="80" t="s">
        <v>1118</v>
      </c>
      <c r="D68" s="81" t="s">
        <v>1119</v>
      </c>
      <c r="E68" s="82" t="s">
        <v>1009</v>
      </c>
      <c r="F68" s="73" t="s">
        <v>1039</v>
      </c>
      <c r="G68" s="83">
        <v>0</v>
      </c>
      <c r="H68" s="86">
        <v>51.05</v>
      </c>
      <c r="I68" s="28">
        <f t="shared" si="13"/>
        <v>0</v>
      </c>
      <c r="J68" s="55">
        <f t="shared" si="14"/>
        <v>63.42</v>
      </c>
      <c r="K68" s="27">
        <f t="shared" si="15"/>
        <v>0</v>
      </c>
      <c r="L68" s="15"/>
      <c r="M68" s="16"/>
      <c r="N68" s="17"/>
    </row>
    <row r="69" spans="2:14" s="18" customFormat="1" ht="60" x14ac:dyDescent="0.25">
      <c r="B69" s="29" t="s">
        <v>1135</v>
      </c>
      <c r="C69" s="80" t="s">
        <v>1120</v>
      </c>
      <c r="D69" s="81" t="s">
        <v>1121</v>
      </c>
      <c r="E69" s="82" t="s">
        <v>1005</v>
      </c>
      <c r="F69" s="73" t="s">
        <v>1039</v>
      </c>
      <c r="G69" s="83">
        <v>0</v>
      </c>
      <c r="H69" s="86">
        <v>714.2</v>
      </c>
      <c r="I69" s="28">
        <f t="shared" si="13"/>
        <v>0</v>
      </c>
      <c r="J69" s="55">
        <f t="shared" si="14"/>
        <v>887.25</v>
      </c>
      <c r="K69" s="27">
        <f t="shared" si="15"/>
        <v>0</v>
      </c>
      <c r="L69" s="15"/>
      <c r="M69" s="16"/>
      <c r="N69" s="17"/>
    </row>
    <row r="70" spans="2:14" s="18" customFormat="1" ht="45" x14ac:dyDescent="0.25">
      <c r="B70" s="29" t="s">
        <v>1136</v>
      </c>
      <c r="C70" s="80" t="s">
        <v>1128</v>
      </c>
      <c r="D70" s="81" t="s">
        <v>1129</v>
      </c>
      <c r="E70" s="82" t="s">
        <v>1005</v>
      </c>
      <c r="F70" s="73" t="s">
        <v>1039</v>
      </c>
      <c r="G70" s="83">
        <v>0</v>
      </c>
      <c r="H70" s="86">
        <v>9.34</v>
      </c>
      <c r="I70" s="28">
        <f t="shared" si="13"/>
        <v>0</v>
      </c>
      <c r="J70" s="55">
        <f t="shared" si="14"/>
        <v>11.6</v>
      </c>
      <c r="K70" s="27">
        <f t="shared" si="15"/>
        <v>0</v>
      </c>
      <c r="L70" s="15"/>
      <c r="M70" s="16"/>
      <c r="N70" s="17"/>
    </row>
    <row r="71" spans="2:14" s="18" customFormat="1" ht="60" x14ac:dyDescent="0.25">
      <c r="B71" s="29" t="s">
        <v>1137</v>
      </c>
      <c r="C71" s="80" t="s">
        <v>1130</v>
      </c>
      <c r="D71" s="81" t="s">
        <v>1131</v>
      </c>
      <c r="E71" s="82" t="s">
        <v>1148</v>
      </c>
      <c r="F71" s="73" t="s">
        <v>1039</v>
      </c>
      <c r="G71" s="83">
        <v>0</v>
      </c>
      <c r="H71" s="86">
        <v>2</v>
      </c>
      <c r="I71" s="28">
        <f t="shared" si="13"/>
        <v>0</v>
      </c>
      <c r="J71" s="55">
        <f t="shared" si="14"/>
        <v>2.48</v>
      </c>
      <c r="K71" s="27">
        <f t="shared" si="15"/>
        <v>0</v>
      </c>
      <c r="L71" s="15"/>
      <c r="M71" s="16"/>
      <c r="N71" s="17"/>
    </row>
    <row r="72" spans="2:14" s="18" customFormat="1" x14ac:dyDescent="0.25">
      <c r="B72" s="29">
        <v>8</v>
      </c>
      <c r="C72" s="261" t="s">
        <v>1138</v>
      </c>
      <c r="D72" s="262"/>
      <c r="E72" s="87"/>
      <c r="F72" s="73"/>
      <c r="G72" s="83"/>
      <c r="H72" s="86"/>
      <c r="I72" s="28">
        <f>SUBTOTAL(9,I73:I75)</f>
        <v>105.29</v>
      </c>
      <c r="J72" s="55"/>
      <c r="K72" s="27">
        <f>SUBTOTAL(9,K73:K75)</f>
        <v>126.34</v>
      </c>
      <c r="L72" s="15"/>
      <c r="M72" s="16"/>
      <c r="N72" s="17"/>
    </row>
    <row r="73" spans="2:14" s="18" customFormat="1" ht="75" x14ac:dyDescent="0.25">
      <c r="B73" s="29" t="s">
        <v>1139</v>
      </c>
      <c r="C73" s="80" t="s">
        <v>1104</v>
      </c>
      <c r="D73" s="81" t="s">
        <v>1142</v>
      </c>
      <c r="E73" s="82" t="s">
        <v>1009</v>
      </c>
      <c r="F73" s="73" t="s">
        <v>1039</v>
      </c>
      <c r="G73" s="84">
        <v>2105.7399999999998</v>
      </c>
      <c r="H73" s="86">
        <v>0.05</v>
      </c>
      <c r="I73" s="28">
        <f t="shared" ref="I73:I75" si="16">ROUND(H73*G73,2)</f>
        <v>105.29</v>
      </c>
      <c r="J73" s="55">
        <f t="shared" ref="J73:J75" si="17">ROUND(H73*(1+IF(F73="BDI 1",$C$8,IF(F73="BDI 2",$C$9,0))),2)</f>
        <v>0.06</v>
      </c>
      <c r="K73" s="27">
        <f t="shared" ref="K73:K75" si="18">ROUND(J73*G73,2)</f>
        <v>126.34</v>
      </c>
      <c r="L73" s="15"/>
      <c r="M73" s="16"/>
      <c r="N73" s="17"/>
    </row>
    <row r="74" spans="2:14" s="18" customFormat="1" x14ac:dyDescent="0.25">
      <c r="B74" s="29" t="s">
        <v>1140</v>
      </c>
      <c r="C74" s="80" t="s">
        <v>1143</v>
      </c>
      <c r="D74" s="81" t="s">
        <v>1144</v>
      </c>
      <c r="E74" s="82" t="s">
        <v>1021</v>
      </c>
      <c r="F74" s="73" t="s">
        <v>1039</v>
      </c>
      <c r="G74" s="83">
        <v>0</v>
      </c>
      <c r="H74" s="86">
        <v>107.76</v>
      </c>
      <c r="I74" s="28">
        <f t="shared" si="16"/>
        <v>0</v>
      </c>
      <c r="J74" s="55">
        <f t="shared" si="17"/>
        <v>133.87</v>
      </c>
      <c r="K74" s="27">
        <f t="shared" si="18"/>
        <v>0</v>
      </c>
      <c r="L74" s="15"/>
      <c r="M74" s="16"/>
      <c r="N74" s="17"/>
    </row>
    <row r="75" spans="2:14" s="18" customFormat="1" ht="45.75" thickBot="1" x14ac:dyDescent="0.3">
      <c r="B75" s="29" t="s">
        <v>1141</v>
      </c>
      <c r="C75" s="118" t="s">
        <v>1145</v>
      </c>
      <c r="D75" s="81" t="s">
        <v>1146</v>
      </c>
      <c r="E75" s="82" t="s">
        <v>1044</v>
      </c>
      <c r="F75" s="73" t="s">
        <v>1039</v>
      </c>
      <c r="G75" s="83">
        <v>0</v>
      </c>
      <c r="H75" s="86">
        <v>4675.1099999999997</v>
      </c>
      <c r="I75" s="28">
        <f t="shared" si="16"/>
        <v>0</v>
      </c>
      <c r="J75" s="55">
        <f t="shared" si="17"/>
        <v>5807.89</v>
      </c>
      <c r="K75" s="27">
        <f t="shared" si="18"/>
        <v>0</v>
      </c>
      <c r="L75" s="15"/>
      <c r="M75" s="16"/>
      <c r="N75" s="17"/>
    </row>
    <row r="76" spans="2:14" s="18" customFormat="1" x14ac:dyDescent="0.25">
      <c r="B76" s="251" t="s">
        <v>975</v>
      </c>
      <c r="C76" s="252"/>
      <c r="D76" s="252"/>
      <c r="E76" s="252"/>
      <c r="F76" s="252"/>
      <c r="G76" s="252"/>
      <c r="H76" s="57" t="s">
        <v>976</v>
      </c>
      <c r="I76" s="58">
        <f>SUBTOTAL(9,I15:I75)</f>
        <v>295528.07</v>
      </c>
      <c r="J76" s="57" t="s">
        <v>977</v>
      </c>
      <c r="K76" s="79">
        <f>SUBTOTAL(9,K15:K75)</f>
        <v>367056.05000000005</v>
      </c>
      <c r="L76" s="15"/>
      <c r="M76" s="16"/>
      <c r="N76" s="17"/>
    </row>
    <row r="77" spans="2:14" s="18" customFormat="1" x14ac:dyDescent="0.2">
      <c r="B77" s="10"/>
      <c r="C77" s="10"/>
      <c r="D77" s="10"/>
      <c r="E77" s="10"/>
      <c r="F77" s="10"/>
      <c r="G77" s="10"/>
      <c r="H77" s="10"/>
      <c r="I77" s="10"/>
      <c r="J77" s="10"/>
      <c r="K77" s="11"/>
      <c r="L77" s="15"/>
      <c r="M77" s="16"/>
      <c r="N77" s="17"/>
    </row>
    <row r="78" spans="2:14" s="18" customFormat="1" x14ac:dyDescent="0.2">
      <c r="B78" s="10"/>
      <c r="C78" s="10"/>
      <c r="D78" s="10"/>
      <c r="E78" s="10"/>
      <c r="F78" s="10"/>
      <c r="G78" s="10"/>
      <c r="H78" s="10"/>
      <c r="I78" s="10"/>
      <c r="J78" s="10"/>
      <c r="K78" s="11"/>
      <c r="L78" s="15"/>
      <c r="M78" s="16"/>
      <c r="N78" s="17"/>
    </row>
    <row r="79" spans="2:14" s="18" customFormat="1" ht="15" customHeight="1" x14ac:dyDescent="0.2">
      <c r="B79" s="10"/>
      <c r="C79" s="10"/>
      <c r="D79" s="10"/>
      <c r="E79" s="10"/>
      <c r="F79" s="10"/>
      <c r="G79" s="10"/>
      <c r="H79" s="10"/>
      <c r="I79" s="10"/>
      <c r="J79" s="10"/>
      <c r="K79" s="11"/>
      <c r="L79" s="15"/>
      <c r="M79" s="16"/>
      <c r="N79" s="17"/>
    </row>
    <row r="80" spans="2:14" s="18" customFormat="1" x14ac:dyDescent="0.2">
      <c r="B80" s="10"/>
      <c r="C80" s="10"/>
      <c r="D80" s="10"/>
      <c r="E80" s="10"/>
      <c r="F80" s="10"/>
      <c r="G80" s="10"/>
      <c r="H80" s="10"/>
      <c r="I80" s="10"/>
      <c r="J80" s="10"/>
      <c r="K80" s="11"/>
      <c r="L80" s="15"/>
      <c r="M80" s="16"/>
      <c r="N80" s="17"/>
    </row>
    <row r="81" spans="2:14" s="18" customFormat="1" x14ac:dyDescent="0.2">
      <c r="B81" s="10"/>
      <c r="C81" s="10"/>
      <c r="D81" s="10"/>
      <c r="E81" s="10"/>
      <c r="F81" s="10"/>
      <c r="G81" s="10"/>
      <c r="H81" s="10"/>
      <c r="I81" s="10"/>
      <c r="J81" s="10"/>
      <c r="K81" s="11"/>
      <c r="L81" s="15"/>
      <c r="M81" s="16"/>
      <c r="N81" s="17"/>
    </row>
    <row r="82" spans="2:14" s="18" customFormat="1" x14ac:dyDescent="0.2">
      <c r="B82" s="10"/>
      <c r="C82" s="10"/>
      <c r="D82" s="10"/>
      <c r="E82" s="10"/>
      <c r="F82" s="10"/>
      <c r="G82" s="10"/>
      <c r="H82" s="10"/>
      <c r="I82" s="10"/>
      <c r="J82" s="10"/>
      <c r="K82" s="11"/>
      <c r="L82" s="15"/>
      <c r="M82" s="16"/>
      <c r="N82" s="17"/>
    </row>
    <row r="83" spans="2:14" s="18" customFormat="1" ht="15" customHeight="1" x14ac:dyDescent="0.2">
      <c r="B83" s="10"/>
      <c r="C83" s="10"/>
      <c r="D83" s="10"/>
      <c r="E83" s="10"/>
      <c r="F83" s="10"/>
      <c r="G83" s="10"/>
      <c r="H83" s="10"/>
      <c r="I83" s="10"/>
      <c r="J83" s="10"/>
      <c r="K83" s="11"/>
      <c r="L83" s="15"/>
      <c r="M83" s="16"/>
      <c r="N83" s="17"/>
    </row>
    <row r="84" spans="2:14" s="18" customFormat="1" x14ac:dyDescent="0.2">
      <c r="B84" s="10"/>
      <c r="C84" s="10"/>
      <c r="D84" s="10"/>
      <c r="E84" s="10"/>
      <c r="F84" s="10"/>
      <c r="G84" s="10"/>
      <c r="H84" s="10"/>
      <c r="I84" s="10"/>
      <c r="J84" s="10"/>
      <c r="K84" s="11"/>
      <c r="L84" s="15"/>
      <c r="M84" s="16"/>
      <c r="N84" s="17"/>
    </row>
    <row r="85" spans="2:14" s="18" customFormat="1" ht="15" customHeight="1" x14ac:dyDescent="0.2">
      <c r="B85" s="10"/>
      <c r="C85" s="10"/>
      <c r="D85" s="10"/>
      <c r="E85" s="10"/>
      <c r="F85" s="10"/>
      <c r="G85" s="10"/>
      <c r="H85" s="10"/>
      <c r="I85" s="10"/>
      <c r="J85" s="10"/>
      <c r="K85" s="11"/>
      <c r="L85" s="15"/>
      <c r="M85" s="16"/>
      <c r="N85" s="17"/>
    </row>
    <row r="86" spans="2:14" s="18" customFormat="1" ht="15" customHeight="1" x14ac:dyDescent="0.2">
      <c r="B86" s="10"/>
      <c r="C86" s="10"/>
      <c r="D86" s="10"/>
      <c r="E86" s="10"/>
      <c r="F86" s="10"/>
      <c r="G86" s="10"/>
      <c r="H86" s="10"/>
      <c r="I86" s="10"/>
      <c r="J86" s="10"/>
      <c r="K86" s="11"/>
      <c r="L86" s="15"/>
      <c r="M86" s="16"/>
      <c r="N86" s="17"/>
    </row>
    <row r="87" spans="2:14" s="18" customFormat="1" ht="15" customHeight="1" x14ac:dyDescent="0.2">
      <c r="B87" s="10"/>
      <c r="C87" s="10"/>
      <c r="D87" s="10"/>
      <c r="E87" s="10"/>
      <c r="F87" s="10"/>
      <c r="G87" s="10"/>
      <c r="H87" s="10"/>
      <c r="I87" s="10"/>
      <c r="J87" s="10"/>
      <c r="K87" s="11"/>
      <c r="L87" s="15"/>
      <c r="M87" s="16"/>
      <c r="N87" s="17"/>
    </row>
    <row r="88" spans="2:14" s="18" customFormat="1" ht="15" customHeight="1" x14ac:dyDescent="0.2">
      <c r="B88" s="10"/>
      <c r="C88" s="10"/>
      <c r="D88" s="10"/>
      <c r="E88" s="10"/>
      <c r="F88" s="10"/>
      <c r="G88" s="10"/>
      <c r="H88" s="10"/>
      <c r="I88" s="10"/>
      <c r="J88" s="10"/>
      <c r="K88" s="11"/>
      <c r="L88" s="15"/>
      <c r="M88" s="16"/>
      <c r="N88" s="17"/>
    </row>
    <row r="89" spans="2:14" s="18" customFormat="1" ht="15" customHeight="1" x14ac:dyDescent="0.2">
      <c r="B89" s="10"/>
      <c r="C89" s="10"/>
      <c r="D89" s="10"/>
      <c r="E89" s="10"/>
      <c r="F89" s="10"/>
      <c r="G89" s="10"/>
      <c r="H89" s="10"/>
      <c r="I89" s="10"/>
      <c r="J89" s="10"/>
      <c r="K89" s="11"/>
      <c r="L89" s="15"/>
      <c r="M89" s="16"/>
      <c r="N89" s="17"/>
    </row>
    <row r="90" spans="2:14" s="18" customFormat="1" ht="15" customHeight="1" x14ac:dyDescent="0.2">
      <c r="B90" s="10"/>
      <c r="C90" s="10"/>
      <c r="D90" s="10"/>
      <c r="E90" s="10"/>
      <c r="F90" s="10"/>
      <c r="G90" s="10"/>
      <c r="H90" s="10"/>
      <c r="I90" s="10"/>
      <c r="J90" s="10"/>
      <c r="K90" s="11"/>
      <c r="L90" s="15"/>
      <c r="M90" s="16"/>
      <c r="N90" s="17"/>
    </row>
    <row r="91" spans="2:14" s="18" customFormat="1" ht="15" customHeight="1" x14ac:dyDescent="0.2">
      <c r="B91" s="10"/>
      <c r="C91" s="10"/>
      <c r="D91" s="10"/>
      <c r="E91" s="10"/>
      <c r="F91" s="10"/>
      <c r="G91" s="10"/>
      <c r="H91" s="10"/>
      <c r="I91" s="10"/>
      <c r="J91" s="10"/>
      <c r="K91" s="11"/>
      <c r="L91" s="15"/>
      <c r="M91" s="16"/>
      <c r="N91" s="17"/>
    </row>
    <row r="92" spans="2:14" s="18" customFormat="1" ht="15" customHeight="1" x14ac:dyDescent="0.2">
      <c r="B92" s="10"/>
      <c r="C92" s="10"/>
      <c r="D92" s="10"/>
      <c r="E92" s="10"/>
      <c r="F92" s="10"/>
      <c r="G92" s="10"/>
      <c r="H92" s="10"/>
      <c r="I92" s="10"/>
      <c r="J92" s="10"/>
      <c r="K92" s="11"/>
      <c r="L92" s="15"/>
      <c r="M92" s="16"/>
      <c r="N92" s="17"/>
    </row>
    <row r="93" spans="2:14" s="18" customFormat="1" ht="15" customHeight="1" x14ac:dyDescent="0.2">
      <c r="B93" s="10"/>
      <c r="C93" s="10"/>
      <c r="D93" s="10"/>
      <c r="E93" s="10"/>
      <c r="F93" s="10"/>
      <c r="G93" s="10"/>
      <c r="H93" s="10"/>
      <c r="I93" s="10"/>
      <c r="J93" s="10"/>
      <c r="K93" s="11"/>
      <c r="L93" s="15"/>
      <c r="M93" s="16"/>
      <c r="N93" s="17"/>
    </row>
    <row r="94" spans="2:14" s="18" customFormat="1" ht="15" customHeight="1" x14ac:dyDescent="0.2">
      <c r="B94" s="10"/>
      <c r="C94" s="10"/>
      <c r="D94" s="10"/>
      <c r="E94" s="10"/>
      <c r="F94" s="10"/>
      <c r="G94" s="10"/>
      <c r="H94" s="10"/>
      <c r="I94" s="10"/>
      <c r="J94" s="10"/>
      <c r="K94" s="11"/>
      <c r="L94" s="15"/>
      <c r="M94" s="16"/>
      <c r="N94" s="17"/>
    </row>
    <row r="95" spans="2:14" s="18" customFormat="1" ht="15" customHeight="1" x14ac:dyDescent="0.2">
      <c r="B95" s="10"/>
      <c r="C95" s="10"/>
      <c r="D95" s="10"/>
      <c r="E95" s="10"/>
      <c r="F95" s="10"/>
      <c r="G95" s="10"/>
      <c r="H95" s="10"/>
      <c r="I95" s="10"/>
      <c r="J95" s="10"/>
      <c r="K95" s="11"/>
      <c r="L95" s="15"/>
      <c r="M95" s="16"/>
      <c r="N95" s="17"/>
    </row>
    <row r="96" spans="2:14" s="18" customFormat="1" ht="15" customHeight="1" x14ac:dyDescent="0.2">
      <c r="B96" s="10"/>
      <c r="C96" s="10"/>
      <c r="D96" s="10"/>
      <c r="E96" s="10"/>
      <c r="F96" s="10"/>
      <c r="G96" s="10"/>
      <c r="H96" s="10"/>
      <c r="I96" s="10"/>
      <c r="J96" s="10"/>
      <c r="K96" s="11"/>
      <c r="L96" s="15"/>
      <c r="M96" s="16"/>
      <c r="N96" s="17"/>
    </row>
    <row r="97" spans="1:14" s="18" customFormat="1" ht="15" customHeight="1" x14ac:dyDescent="0.2">
      <c r="B97" s="10"/>
      <c r="C97" s="10"/>
      <c r="D97" s="10"/>
      <c r="E97" s="10"/>
      <c r="F97" s="10"/>
      <c r="G97" s="10"/>
      <c r="H97" s="10"/>
      <c r="I97" s="10"/>
      <c r="J97" s="10"/>
      <c r="K97" s="11"/>
      <c r="L97" s="15"/>
      <c r="M97" s="16"/>
      <c r="N97" s="17"/>
    </row>
    <row r="98" spans="1:14" s="18" customFormat="1" ht="15" customHeight="1" x14ac:dyDescent="0.2">
      <c r="B98" s="10"/>
      <c r="C98" s="10"/>
      <c r="D98" s="10"/>
      <c r="E98" s="10"/>
      <c r="F98" s="10"/>
      <c r="G98" s="10"/>
      <c r="H98" s="10"/>
      <c r="I98" s="10"/>
      <c r="J98" s="10"/>
      <c r="K98" s="11"/>
      <c r="L98" s="15"/>
      <c r="M98" s="16"/>
      <c r="N98" s="17"/>
    </row>
    <row r="99" spans="1:14" s="18" customFormat="1" ht="15" customHeight="1" x14ac:dyDescent="0.2">
      <c r="B99" s="10"/>
      <c r="C99" s="10"/>
      <c r="D99" s="10"/>
      <c r="E99" s="10"/>
      <c r="F99" s="10"/>
      <c r="G99" s="10"/>
      <c r="H99" s="10"/>
      <c r="I99" s="10"/>
      <c r="J99" s="10"/>
      <c r="K99" s="11"/>
      <c r="L99" s="15"/>
      <c r="M99" s="16"/>
      <c r="N99" s="17"/>
    </row>
    <row r="100" spans="1:14" s="18" customFormat="1" ht="15" customHeight="1" x14ac:dyDescent="0.2">
      <c r="A100" s="14"/>
      <c r="B100" s="10"/>
      <c r="C100" s="10"/>
      <c r="D100" s="10"/>
      <c r="E100" s="10"/>
      <c r="F100" s="10"/>
      <c r="G100" s="10"/>
      <c r="H100" s="10"/>
      <c r="I100" s="10"/>
      <c r="J100" s="10"/>
      <c r="K100" s="11"/>
      <c r="L100" s="15"/>
      <c r="M100" s="16"/>
      <c r="N100" s="17"/>
    </row>
    <row r="101" spans="1:14" s="18" customFormat="1" ht="15" customHeight="1" x14ac:dyDescent="0.2">
      <c r="A101" s="14"/>
      <c r="B101" s="10"/>
      <c r="C101" s="10"/>
      <c r="D101" s="10"/>
      <c r="E101" s="10"/>
      <c r="F101" s="10"/>
      <c r="G101" s="10"/>
      <c r="H101" s="10"/>
      <c r="I101" s="10"/>
      <c r="J101" s="10"/>
      <c r="K101" s="11"/>
      <c r="L101" s="15"/>
      <c r="M101" s="16"/>
      <c r="N101" s="17"/>
    </row>
    <row r="102" spans="1:14" s="18" customFormat="1" ht="15" customHeight="1" x14ac:dyDescent="0.2">
      <c r="A102" s="14"/>
      <c r="B102" s="10"/>
      <c r="C102" s="10"/>
      <c r="D102" s="10"/>
      <c r="E102" s="10"/>
      <c r="F102" s="10"/>
      <c r="G102" s="10"/>
      <c r="H102" s="10"/>
      <c r="I102" s="10"/>
      <c r="J102" s="10"/>
      <c r="K102" s="11"/>
      <c r="L102" s="15"/>
      <c r="M102" s="16"/>
      <c r="N102" s="17"/>
    </row>
    <row r="103" spans="1:14" s="18" customFormat="1" ht="15" customHeight="1" x14ac:dyDescent="0.2">
      <c r="A103" s="14"/>
      <c r="B103" s="10"/>
      <c r="C103" s="10"/>
      <c r="D103" s="10"/>
      <c r="E103" s="10"/>
      <c r="F103" s="10"/>
      <c r="G103" s="10"/>
      <c r="H103" s="10"/>
      <c r="I103" s="10"/>
      <c r="J103" s="10"/>
      <c r="K103" s="11"/>
      <c r="L103" s="15"/>
      <c r="M103" s="16"/>
      <c r="N103" s="17"/>
    </row>
    <row r="104" spans="1:14" s="18" customFormat="1" ht="15" customHeight="1" x14ac:dyDescent="0.2">
      <c r="A104" s="14"/>
      <c r="B104" s="10"/>
      <c r="C104" s="10"/>
      <c r="D104" s="10"/>
      <c r="E104" s="10"/>
      <c r="F104" s="10"/>
      <c r="G104" s="10"/>
      <c r="H104" s="10"/>
      <c r="I104" s="10"/>
      <c r="J104" s="10"/>
      <c r="K104" s="11"/>
      <c r="L104" s="15"/>
      <c r="M104" s="16"/>
      <c r="N104" s="17"/>
    </row>
    <row r="105" spans="1:14" ht="15" customHeight="1" x14ac:dyDescent="0.25"/>
  </sheetData>
  <mergeCells count="30">
    <mergeCell ref="C72:D72"/>
    <mergeCell ref="B76:G76"/>
    <mergeCell ref="H12:I12"/>
    <mergeCell ref="J12:K12"/>
    <mergeCell ref="H13:I13"/>
    <mergeCell ref="J13:K13"/>
    <mergeCell ref="C58:D58"/>
    <mergeCell ref="C65:D65"/>
    <mergeCell ref="B12:B14"/>
    <mergeCell ref="C12:C14"/>
    <mergeCell ref="D12:D14"/>
    <mergeCell ref="E12:E14"/>
    <mergeCell ref="F12:F14"/>
    <mergeCell ref="G12:G14"/>
    <mergeCell ref="B11:K11"/>
    <mergeCell ref="B2:K2"/>
    <mergeCell ref="B3:K3"/>
    <mergeCell ref="B4:G4"/>
    <mergeCell ref="H4:H10"/>
    <mergeCell ref="I4:J4"/>
    <mergeCell ref="B5:G5"/>
    <mergeCell ref="I5:J5"/>
    <mergeCell ref="B6:G6"/>
    <mergeCell ref="I6:J6"/>
    <mergeCell ref="B7:G7"/>
    <mergeCell ref="I7:J7"/>
    <mergeCell ref="I8:J8"/>
    <mergeCell ref="I9:J9"/>
    <mergeCell ref="B10:G10"/>
    <mergeCell ref="I10:J10"/>
  </mergeCells>
  <conditionalFormatting sqref="B15:K15 I17:K20 B21:K21 B22:B33 I22:K33 B58:C58 E58:F58 B34:K57 B59:F64 E65:F65 B65:C65 B66:F71 E72:F72 B72:C72 G58:K75 B73:F75 F22:G33 B16:B20">
    <cfRule type="expression" dxfId="545" priority="21">
      <formula>LEN($B15)=1</formula>
    </cfRule>
  </conditionalFormatting>
  <conditionalFormatting sqref="E17:E20 G17:G20">
    <cfRule type="expression" dxfId="544" priority="18">
      <formula>LEN($B17)=1</formula>
    </cfRule>
  </conditionalFormatting>
  <conditionalFormatting sqref="D17:D20">
    <cfRule type="expression" dxfId="543" priority="20">
      <formula>LEN($B17)=1</formula>
    </cfRule>
  </conditionalFormatting>
  <conditionalFormatting sqref="C17:C20">
    <cfRule type="expression" dxfId="542" priority="19">
      <formula>LEN($B17)=1</formula>
    </cfRule>
  </conditionalFormatting>
  <conditionalFormatting sqref="F17:F20">
    <cfRule type="expression" dxfId="541" priority="17">
      <formula>LEN($B17)=1</formula>
    </cfRule>
  </conditionalFormatting>
  <conditionalFormatting sqref="H17:H20">
    <cfRule type="expression" dxfId="540" priority="16">
      <formula>LEN($B17)=1</formula>
    </cfRule>
  </conditionalFormatting>
  <conditionalFormatting sqref="D22:E33">
    <cfRule type="expression" dxfId="539" priority="15">
      <formula>LEN($B22)=1</formula>
    </cfRule>
  </conditionalFormatting>
  <conditionalFormatting sqref="C22:C33">
    <cfRule type="expression" dxfId="538" priority="14">
      <formula>LEN($B22)=1</formula>
    </cfRule>
  </conditionalFormatting>
  <conditionalFormatting sqref="H22:H33">
    <cfRule type="expression" dxfId="537" priority="13">
      <formula>LEN($B22)=1</formula>
    </cfRule>
  </conditionalFormatting>
  <conditionalFormatting sqref="H16">
    <cfRule type="expression" dxfId="536" priority="10">
      <formula>LEN($B16)=1</formula>
    </cfRule>
  </conditionalFormatting>
  <conditionalFormatting sqref="I16:K16">
    <cfRule type="expression" dxfId="535" priority="12">
      <formula>LEN($B16)=1</formula>
    </cfRule>
  </conditionalFormatting>
  <conditionalFormatting sqref="C16:G16">
    <cfRule type="expression" dxfId="534" priority="11">
      <formula>LEN($B16)=1</formula>
    </cfRule>
  </conditionalFormatting>
  <conditionalFormatting sqref="G19">
    <cfRule type="expression" dxfId="533" priority="9">
      <formula>LEN($B19)=1</formula>
    </cfRule>
  </conditionalFormatting>
  <conditionalFormatting sqref="G20">
    <cfRule type="expression" dxfId="532" priority="8">
      <formula>LEN($B20)=1</formula>
    </cfRule>
  </conditionalFormatting>
  <conditionalFormatting sqref="H16">
    <cfRule type="expression" dxfId="531" priority="7">
      <formula>LEN($B16)=1</formula>
    </cfRule>
  </conditionalFormatting>
  <conditionalFormatting sqref="H16">
    <cfRule type="expression" dxfId="530" priority="6">
      <formula>LEN($B16)=1</formula>
    </cfRule>
  </conditionalFormatting>
  <conditionalFormatting sqref="H16">
    <cfRule type="expression" dxfId="529" priority="5">
      <formula>LEN($B16)=1</formula>
    </cfRule>
  </conditionalFormatting>
  <conditionalFormatting sqref="H16">
    <cfRule type="expression" dxfId="528" priority="4">
      <formula>LEN($B16)=1</formula>
    </cfRule>
  </conditionalFormatting>
  <conditionalFormatting sqref="H16">
    <cfRule type="expression" dxfId="527" priority="3">
      <formula>LEN($B16)=1</formula>
    </cfRule>
  </conditionalFormatting>
  <conditionalFormatting sqref="H16">
    <cfRule type="expression" dxfId="526" priority="2">
      <formula>LEN($B16)=1</formula>
    </cfRule>
  </conditionalFormatting>
  <conditionalFormatting sqref="H16">
    <cfRule type="expression" dxfId="525" priority="1">
      <formula>LEN($B16)=1</formula>
    </cfRule>
  </conditionalFormatting>
  <dataValidations disablePrompts="1" count="2">
    <dataValidation type="list" allowBlank="1" showInputMessage="1" showErrorMessage="1" sqref="I5:I10">
      <formula1>"COPASA,CEMIG,DEER-MG,DNIT,SETOP_Central,SETOP_Jequitinhonha,SETOP_Leste,SETOP_Norte,SETOP_Sul,SETOP_Triângulo,SINAPI,SUDECAP"</formula1>
    </dataValidation>
    <dataValidation type="list" allowBlank="1" showInputMessage="1" showErrorMessage="1" sqref="F15:F75">
      <formula1>"BDI 1,BDI 2"</formula1>
    </dataValidation>
  </dataValidations>
  <printOptions horizontalCentered="1"/>
  <pageMargins left="0.59055118110236227" right="0.59055118110236227" top="0.78740157480314965" bottom="0.98425196850393704" header="0.19685039370078741" footer="0.19685039370078741"/>
  <pageSetup paperSize="9" scale="31" orientation="portrait"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26</vt:i4>
      </vt:variant>
      <vt:variant>
        <vt:lpstr>Intervalos nomeados</vt:lpstr>
      </vt:variant>
      <vt:variant>
        <vt:i4>51</vt:i4>
      </vt:variant>
    </vt:vector>
  </HeadingPairs>
  <TitlesOfParts>
    <vt:vector size="77" baseType="lpstr">
      <vt:lpstr>Capa do Projeto</vt:lpstr>
      <vt:lpstr>PO RUA TRÊS</vt:lpstr>
      <vt:lpstr>PO CAMÉLIA</vt:lpstr>
      <vt:lpstr>PO PASSARELA HÉLIO VENTURA</vt:lpstr>
      <vt:lpstr>PO ZACARIAS ASSUNÇÃO</vt:lpstr>
      <vt:lpstr>PO GARÇA AZUL</vt:lpstr>
      <vt:lpstr>PO PASSARELA ROCHA E FILHOS </vt:lpstr>
      <vt:lpstr>PO B ESTÂNCIA BURIAN</vt:lpstr>
      <vt:lpstr>PO JEQUITIBÁ</vt:lpstr>
      <vt:lpstr>PO MANDACARÁ</vt:lpstr>
      <vt:lpstr>PO ANGELIM</vt:lpstr>
      <vt:lpstr>PO SANTA MARIA DE ITABIRA</vt:lpstr>
      <vt:lpstr>PO FIRMINO NASCIMENTO PEREIRA</vt:lpstr>
      <vt:lpstr>PO RUA A </vt:lpstr>
      <vt:lpstr>PO CAMPINA VERDE</vt:lpstr>
      <vt:lpstr>PO PROJETADA NOVA CACHOEIRINHA </vt:lpstr>
      <vt:lpstr>PO BARBARA HELIODORA</vt:lpstr>
      <vt:lpstr>PO HORTÊNCIA, CATILEYA</vt:lpstr>
      <vt:lpstr>PO GETSÊMANI </vt:lpstr>
      <vt:lpstr>PO PROJETADA SANTO HIPOLITO</vt:lpstr>
      <vt:lpstr>PO B SANTO HIPOLITO</vt:lpstr>
      <vt:lpstr>PO EDGAR VITORIANO PAULO </vt:lpstr>
      <vt:lpstr>PO NETUNO</vt:lpstr>
      <vt:lpstr>PO GERAL</vt:lpstr>
      <vt:lpstr>Cronograma F.F (Projeto)</vt:lpstr>
      <vt:lpstr>Lista</vt:lpstr>
      <vt:lpstr>ADITIVO</vt:lpstr>
      <vt:lpstr>'Capa do Projeto'!Area_de_impressao</vt:lpstr>
      <vt:lpstr>'Cronograma F.F (Projeto)'!Area_de_impressao</vt:lpstr>
      <vt:lpstr>'PO ANGELIM'!Area_de_impressao</vt:lpstr>
      <vt:lpstr>'PO B ESTÂNCIA BURIAN'!Area_de_impressao</vt:lpstr>
      <vt:lpstr>'PO B SANTO HIPOLITO'!Area_de_impressao</vt:lpstr>
      <vt:lpstr>'PO BARBARA HELIODORA'!Area_de_impressao</vt:lpstr>
      <vt:lpstr>'PO CAMÉLIA'!Area_de_impressao</vt:lpstr>
      <vt:lpstr>'PO CAMPINA VERDE'!Area_de_impressao</vt:lpstr>
      <vt:lpstr>'PO EDGAR VITORIANO PAULO '!Area_de_impressao</vt:lpstr>
      <vt:lpstr>'PO FIRMINO NASCIMENTO PEREIRA'!Area_de_impressao</vt:lpstr>
      <vt:lpstr>'PO GARÇA AZUL'!Area_de_impressao</vt:lpstr>
      <vt:lpstr>'PO GERAL'!Area_de_impressao</vt:lpstr>
      <vt:lpstr>'PO GETSÊMANI '!Area_de_impressao</vt:lpstr>
      <vt:lpstr>'PO HORTÊNCIA, CATILEYA'!Area_de_impressao</vt:lpstr>
      <vt:lpstr>'PO JEQUITIBÁ'!Area_de_impressao</vt:lpstr>
      <vt:lpstr>'PO MANDACARÁ'!Area_de_impressao</vt:lpstr>
      <vt:lpstr>'PO NETUNO'!Area_de_impressao</vt:lpstr>
      <vt:lpstr>'PO PASSARELA HÉLIO VENTURA'!Area_de_impressao</vt:lpstr>
      <vt:lpstr>'PO PASSARELA ROCHA E FILHOS '!Area_de_impressao</vt:lpstr>
      <vt:lpstr>'PO PROJETADA NOVA CACHOEIRINHA '!Area_de_impressao</vt:lpstr>
      <vt:lpstr>'PO PROJETADA SANTO HIPOLITO'!Area_de_impressao</vt:lpstr>
      <vt:lpstr>'PO RUA A '!Area_de_impressao</vt:lpstr>
      <vt:lpstr>'PO RUA TRÊS'!Area_de_impressao</vt:lpstr>
      <vt:lpstr>'PO SANTA MARIA DE ITABIRA'!Area_de_impressao</vt:lpstr>
      <vt:lpstr>'PO ZACARIAS ASSUNÇÃO'!Area_de_impressao</vt:lpstr>
      <vt:lpstr>MODALIDADE</vt:lpstr>
      <vt:lpstr>MUNICÍPIO</vt:lpstr>
      <vt:lpstr>'PO ANGELIM'!Titulos_de_impressao</vt:lpstr>
      <vt:lpstr>'PO B ESTÂNCIA BURIAN'!Titulos_de_impressao</vt:lpstr>
      <vt:lpstr>'PO B SANTO HIPOLITO'!Titulos_de_impressao</vt:lpstr>
      <vt:lpstr>'PO BARBARA HELIODORA'!Titulos_de_impressao</vt:lpstr>
      <vt:lpstr>'PO CAMÉLIA'!Titulos_de_impressao</vt:lpstr>
      <vt:lpstr>'PO CAMPINA VERDE'!Titulos_de_impressao</vt:lpstr>
      <vt:lpstr>'PO EDGAR VITORIANO PAULO '!Titulos_de_impressao</vt:lpstr>
      <vt:lpstr>'PO FIRMINO NASCIMENTO PEREIRA'!Titulos_de_impressao</vt:lpstr>
      <vt:lpstr>'PO GARÇA AZUL'!Titulos_de_impressao</vt:lpstr>
      <vt:lpstr>'PO GERAL'!Titulos_de_impressao</vt:lpstr>
      <vt:lpstr>'PO GETSÊMANI '!Titulos_de_impressao</vt:lpstr>
      <vt:lpstr>'PO HORTÊNCIA, CATILEYA'!Titulos_de_impressao</vt:lpstr>
      <vt:lpstr>'PO JEQUITIBÁ'!Titulos_de_impressao</vt:lpstr>
      <vt:lpstr>'PO MANDACARÁ'!Titulos_de_impressao</vt:lpstr>
      <vt:lpstr>'PO NETUNO'!Titulos_de_impressao</vt:lpstr>
      <vt:lpstr>'PO PASSARELA HÉLIO VENTURA'!Titulos_de_impressao</vt:lpstr>
      <vt:lpstr>'PO PASSARELA ROCHA E FILHOS '!Titulos_de_impressao</vt:lpstr>
      <vt:lpstr>'PO PROJETADA NOVA CACHOEIRINHA '!Titulos_de_impressao</vt:lpstr>
      <vt:lpstr>'PO PROJETADA SANTO HIPOLITO'!Titulos_de_impressao</vt:lpstr>
      <vt:lpstr>'PO RUA A '!Titulos_de_impressao</vt:lpstr>
      <vt:lpstr>'PO RUA TRÊS'!Titulos_de_impressao</vt:lpstr>
      <vt:lpstr>'PO SANTA MARIA DE ITABIRA'!Titulos_de_impressao</vt:lpstr>
      <vt:lpstr>'PO ZACARIAS ASSUNÇÃO'!Titulos_de_impressao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Deiwid Breno Goncalves da Silva</dc:creator>
  <cp:lastModifiedBy>PMJM-2520</cp:lastModifiedBy>
  <cp:lastPrinted>2019-12-20T17:28:20Z</cp:lastPrinted>
  <dcterms:created xsi:type="dcterms:W3CDTF">2019-01-09T16:26:33Z</dcterms:created>
  <dcterms:modified xsi:type="dcterms:W3CDTF">2020-05-20T13:29:19Z</dcterms:modified>
</cp:coreProperties>
</file>